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b81cf5a03aaa9912/Documents/"/>
    </mc:Choice>
  </mc:AlternateContent>
  <xr:revisionPtr revIDLastSave="0" documentId="8_{34717DF3-7317-44E5-9A38-4CE13DD89011}" xr6:coauthVersionLast="47" xr6:coauthVersionMax="47" xr10:uidLastSave="{00000000-0000-0000-0000-000000000000}"/>
  <workbookProtection lockStructure="1"/>
  <bookViews>
    <workbookView xWindow="-9463" yWindow="-18617" windowWidth="33120" windowHeight="180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24" i="1"/>
  <c r="C23" i="1"/>
  <c r="C22" i="1"/>
  <c r="C19" i="1"/>
  <c r="I14" i="1"/>
  <c r="M14" i="1" s="1"/>
  <c r="C27" i="1" s="1"/>
  <c r="I13" i="1"/>
  <c r="M13" i="1" s="1"/>
  <c r="I12" i="1"/>
  <c r="M12" i="1" s="1"/>
  <c r="I11" i="1"/>
  <c r="M11" i="1" s="1"/>
  <c r="I10" i="1"/>
  <c r="M10" i="1" s="1"/>
  <c r="I9" i="1"/>
  <c r="M9" i="1" s="1"/>
  <c r="I8" i="1"/>
  <c r="M8" i="1" s="1"/>
  <c r="C21" i="1" s="1"/>
  <c r="I7" i="1"/>
  <c r="M7" i="1" s="1"/>
  <c r="C20" i="1" s="1"/>
  <c r="I6" i="1"/>
  <c r="M6" i="1" s="1"/>
  <c r="D27" i="1" l="1"/>
  <c r="D25" i="1"/>
  <c r="D21" i="1"/>
  <c r="D23" i="1"/>
  <c r="C25" i="1"/>
  <c r="C28" i="1" s="1"/>
  <c r="D26" i="1"/>
  <c r="D24" i="1"/>
  <c r="D22" i="1"/>
  <c r="D20" i="1"/>
  <c r="E18" i="1"/>
  <c r="D19" i="1"/>
  <c r="D28" i="1" l="1"/>
  <c r="C29" i="1"/>
  <c r="C31" i="1" s="1"/>
  <c r="C33" i="1"/>
  <c r="C35" i="1" s="1"/>
  <c r="F18" i="1"/>
  <c r="E27" i="1"/>
  <c r="E25" i="1"/>
  <c r="E24" i="1"/>
  <c r="E21" i="1"/>
  <c r="E23" i="1"/>
  <c r="E19" i="1"/>
  <c r="E20" i="1"/>
  <c r="E26" i="1"/>
  <c r="E22" i="1"/>
  <c r="E28" i="1" l="1"/>
  <c r="D29" i="1"/>
  <c r="D31" i="1" s="1"/>
  <c r="D33" i="1"/>
  <c r="D35" i="1" s="1"/>
  <c r="G18" i="1"/>
  <c r="F27" i="1"/>
  <c r="F25" i="1"/>
  <c r="F23" i="1"/>
  <c r="F21" i="1"/>
  <c r="F19" i="1"/>
  <c r="F20" i="1"/>
  <c r="F26" i="1"/>
  <c r="F22" i="1"/>
  <c r="F24" i="1"/>
  <c r="F28" i="1" l="1"/>
  <c r="E29" i="1"/>
  <c r="E31" i="1" s="1"/>
  <c r="E33" i="1"/>
  <c r="E35" i="1" s="1"/>
  <c r="H18" i="1"/>
  <c r="G26" i="1"/>
  <c r="G25" i="1"/>
  <c r="G23" i="1"/>
  <c r="G20" i="1"/>
  <c r="G27" i="1"/>
  <c r="G22" i="1"/>
  <c r="G24" i="1"/>
  <c r="G19" i="1"/>
  <c r="G21" i="1"/>
  <c r="G28" i="1" l="1"/>
  <c r="F29" i="1"/>
  <c r="F31" i="1" s="1"/>
  <c r="F33" i="1"/>
  <c r="F35" i="1" s="1"/>
  <c r="I18" i="1"/>
  <c r="H26" i="1"/>
  <c r="H24" i="1"/>
  <c r="H22" i="1"/>
  <c r="H20" i="1"/>
  <c r="H27" i="1"/>
  <c r="H19" i="1"/>
  <c r="H21" i="1"/>
  <c r="H25" i="1"/>
  <c r="H23" i="1"/>
  <c r="H28" i="1" l="1"/>
  <c r="G29" i="1"/>
  <c r="G31" i="1" s="1"/>
  <c r="G33" i="1"/>
  <c r="G35" i="1" s="1"/>
  <c r="J18" i="1"/>
  <c r="I27" i="1"/>
  <c r="I25" i="1"/>
  <c r="I22" i="1"/>
  <c r="I19" i="1"/>
  <c r="I26" i="1"/>
  <c r="I24" i="1"/>
  <c r="I21" i="1"/>
  <c r="I23" i="1"/>
  <c r="I20" i="1"/>
  <c r="I28" i="1" l="1"/>
  <c r="H29" i="1"/>
  <c r="H31" i="1" s="1"/>
  <c r="H33" i="1"/>
  <c r="H35" i="1" s="1"/>
  <c r="K18" i="1"/>
  <c r="J27" i="1"/>
  <c r="J25" i="1"/>
  <c r="J23" i="1"/>
  <c r="J21" i="1"/>
  <c r="J19" i="1"/>
  <c r="J26" i="1"/>
  <c r="J24" i="1"/>
  <c r="J20" i="1"/>
  <c r="J22" i="1"/>
  <c r="J28" i="1" l="1"/>
  <c r="I29" i="1"/>
  <c r="I31" i="1" s="1"/>
  <c r="I33" i="1"/>
  <c r="I35" i="1" s="1"/>
  <c r="L18" i="1"/>
  <c r="K26" i="1"/>
  <c r="K21" i="1"/>
  <c r="K23" i="1"/>
  <c r="K20" i="1"/>
  <c r="K25" i="1"/>
  <c r="K22" i="1"/>
  <c r="K27" i="1"/>
  <c r="K24" i="1"/>
  <c r="K19" i="1"/>
  <c r="K28" i="1" l="1"/>
  <c r="J29" i="1"/>
  <c r="J31" i="1" s="1"/>
  <c r="J33" i="1"/>
  <c r="J35" i="1" s="1"/>
  <c r="M18" i="1"/>
  <c r="L26" i="1"/>
  <c r="L24" i="1"/>
  <c r="L22" i="1"/>
  <c r="L20" i="1"/>
  <c r="L23" i="1"/>
  <c r="L25" i="1"/>
  <c r="L27" i="1"/>
  <c r="L19" i="1"/>
  <c r="L21" i="1"/>
  <c r="L28" i="1" l="1"/>
  <c r="K29" i="1"/>
  <c r="K31" i="1" s="1"/>
  <c r="K33" i="1"/>
  <c r="K35" i="1" s="1"/>
  <c r="N18" i="1"/>
  <c r="M27" i="1"/>
  <c r="M25" i="1"/>
  <c r="M20" i="1"/>
  <c r="M22" i="1"/>
  <c r="M19" i="1"/>
  <c r="M24" i="1"/>
  <c r="M21" i="1"/>
  <c r="M26" i="1"/>
  <c r="M23" i="1"/>
  <c r="M28" i="1" l="1"/>
  <c r="L29" i="1"/>
  <c r="L31" i="1" s="1"/>
  <c r="L33" i="1"/>
  <c r="L35" i="1" s="1"/>
  <c r="N27" i="1"/>
  <c r="N25" i="1"/>
  <c r="N23" i="1"/>
  <c r="N21" i="1"/>
  <c r="N19" i="1"/>
  <c r="N22" i="1"/>
  <c r="N24" i="1"/>
  <c r="N26" i="1"/>
  <c r="N20" i="1"/>
  <c r="O18" i="1"/>
  <c r="N28" i="1" l="1"/>
  <c r="M29" i="1"/>
  <c r="M31" i="1" s="1"/>
  <c r="M33" i="1"/>
  <c r="M35" i="1" s="1"/>
  <c r="P18" i="1"/>
  <c r="O26" i="1"/>
  <c r="O24" i="1"/>
  <c r="O25" i="1"/>
  <c r="O19" i="1"/>
  <c r="O27" i="1"/>
  <c r="O21" i="1"/>
  <c r="O23" i="1"/>
  <c r="O20" i="1"/>
  <c r="O22" i="1"/>
  <c r="O28" i="1" l="1"/>
  <c r="N29" i="1"/>
  <c r="N31" i="1" s="1"/>
  <c r="N33" i="1"/>
  <c r="N35" i="1" s="1"/>
  <c r="Q18" i="1"/>
  <c r="P26" i="1"/>
  <c r="P24" i="1"/>
  <c r="P22" i="1"/>
  <c r="P20" i="1"/>
  <c r="P27" i="1"/>
  <c r="P21" i="1"/>
  <c r="P23" i="1"/>
  <c r="P25" i="1"/>
  <c r="P19" i="1"/>
  <c r="P28" i="1" l="1"/>
  <c r="O29" i="1"/>
  <c r="O31" i="1" s="1"/>
  <c r="O33" i="1"/>
  <c r="O35" i="1" s="1"/>
  <c r="Q27" i="1"/>
  <c r="Q25" i="1"/>
  <c r="Q24" i="1"/>
  <c r="Q23" i="1"/>
  <c r="Q26" i="1"/>
  <c r="Q20" i="1"/>
  <c r="Q22" i="1"/>
  <c r="Q19" i="1"/>
  <c r="R18" i="1"/>
  <c r="Q21" i="1"/>
  <c r="Q28" i="1" l="1"/>
  <c r="P29" i="1"/>
  <c r="P31" i="1" s="1"/>
  <c r="P33" i="1"/>
  <c r="P35" i="1" s="1"/>
  <c r="S18" i="1"/>
  <c r="R27" i="1"/>
  <c r="R25" i="1"/>
  <c r="R23" i="1"/>
  <c r="R21" i="1"/>
  <c r="R19" i="1"/>
  <c r="R26" i="1"/>
  <c r="R20" i="1"/>
  <c r="R22" i="1"/>
  <c r="R24" i="1"/>
  <c r="R28" i="1" l="1"/>
  <c r="Q29" i="1"/>
  <c r="Q31" i="1" s="1"/>
  <c r="Q33" i="1"/>
  <c r="Q35" i="1" s="1"/>
  <c r="T18" i="1"/>
  <c r="S26" i="1"/>
  <c r="S24" i="1"/>
  <c r="S22" i="1"/>
  <c r="S19" i="1"/>
  <c r="S25" i="1"/>
  <c r="S21" i="1"/>
  <c r="S27" i="1"/>
  <c r="S23" i="1"/>
  <c r="S20" i="1"/>
  <c r="S28" i="1" l="1"/>
  <c r="R29" i="1"/>
  <c r="R31" i="1" s="1"/>
  <c r="R33" i="1"/>
  <c r="R35" i="1" s="1"/>
  <c r="T26" i="1"/>
  <c r="T24" i="1"/>
  <c r="T22" i="1"/>
  <c r="T20" i="1"/>
  <c r="T19" i="1"/>
  <c r="T25" i="1"/>
  <c r="T21" i="1"/>
  <c r="T27" i="1"/>
  <c r="T23" i="1"/>
  <c r="T28" i="1" l="1"/>
  <c r="S29" i="1"/>
  <c r="S31" i="1" s="1"/>
  <c r="S33" i="1"/>
  <c r="S35" i="1" s="1"/>
  <c r="T29" i="1" l="1"/>
  <c r="T31" i="1" s="1"/>
  <c r="T33" i="1"/>
  <c r="T35" i="1" s="1"/>
</calcChain>
</file>

<file path=xl/sharedStrings.xml><?xml version="1.0" encoding="utf-8"?>
<sst xmlns="http://schemas.openxmlformats.org/spreadsheetml/2006/main" count="39" uniqueCount="38">
  <si>
    <t>start date</t>
  </si>
  <si>
    <t>end date</t>
  </si>
  <si>
    <t># of weeks</t>
  </si>
  <si>
    <t># of credits</t>
  </si>
  <si>
    <t>Total</t>
  </si>
  <si>
    <t>Rate of Pursuit</t>
  </si>
  <si>
    <t>Pay Status</t>
  </si>
  <si>
    <t>Undergraduate Enrollment Status</t>
  </si>
  <si>
    <t>Graduate Enrollment Status</t>
  </si>
  <si>
    <t>Term</t>
  </si>
  <si>
    <t>Summer Enrollment Status by Week</t>
  </si>
  <si>
    <t>Summer Enrollment Status Calculator</t>
  </si>
  <si>
    <t>Term 1</t>
  </si>
  <si>
    <t>Term 2</t>
  </si>
  <si>
    <t>Term 3</t>
  </si>
  <si>
    <t>Term 4</t>
  </si>
  <si>
    <t>Term 5</t>
  </si>
  <si>
    <t>Term 6</t>
  </si>
  <si>
    <t>Term 7</t>
  </si>
  <si>
    <t>Term 8</t>
  </si>
  <si>
    <t>Term 9</t>
  </si>
  <si>
    <t>Enter date of the first Monday of first term</t>
  </si>
  <si>
    <t>non-conforming term</t>
  </si>
  <si>
    <t>May term</t>
  </si>
  <si>
    <t>Summer 1</t>
  </si>
  <si>
    <t>Alt session 1</t>
  </si>
  <si>
    <t>Summer 2</t>
  </si>
  <si>
    <t>Alt session 2</t>
  </si>
  <si>
    <t>Summer Spanning</t>
  </si>
  <si>
    <t>Summer divergent early</t>
  </si>
  <si>
    <t>Summer divergent late</t>
  </si>
  <si>
    <r>
      <rPr>
        <b/>
        <sz val="11"/>
        <color theme="1"/>
        <rFont val="Calibri"/>
        <family val="2"/>
        <scheme val="minor"/>
      </rPr>
      <t>Instructions</t>
    </r>
    <r>
      <rPr>
        <sz val="11"/>
        <color theme="1"/>
        <rFont val="Calibri"/>
        <family val="2"/>
        <scheme val="minor"/>
      </rPr>
      <t xml:space="preserve">: User provides values for the cells in red. Output from the calculator will be in navy blue.                                                                                                                                </t>
    </r>
    <r>
      <rPr>
        <b/>
        <sz val="11"/>
        <color theme="1"/>
        <rFont val="Calibri"/>
        <family val="2"/>
        <scheme val="minor"/>
      </rPr>
      <t xml:space="preserve"> How it Works</t>
    </r>
    <r>
      <rPr>
        <sz val="11"/>
        <color theme="1"/>
        <rFont val="Calibri"/>
        <family val="2"/>
        <scheme val="minor"/>
      </rPr>
      <t>: the number of weeks is calculated from the date range inputs and the rate of pursuit is determined by multiplying the number of credits taken during each date range by 18 (the scaling factor for semesterly schools) and divided by the number of weeks in the date range. The weekly enrollment status schedule determines which terms take place during any given week and includes that rate of pursuit to the column for that week. The aggregate rate of pursuit is then compared to current standards of enrollment status for undergraduate and graduate students and indicates the enrollment status from week to week. Finally, the row below each enrollment status indicates whether or not the student will be paid for that week.</t>
    </r>
  </si>
  <si>
    <t>Enter your credits for each session here:</t>
  </si>
  <si>
    <t>This is your ROP: Under Grad FT is 12, Grad is 9</t>
  </si>
  <si>
    <t>Overlapping classes are taken in to account, for your FT status, see line 30 for Undergrad, or line 34 for Graduate</t>
  </si>
  <si>
    <t>Use this line if your class dates are not listed under the TERM column, you can enter start/end dates as well as credits in these lines</t>
  </si>
  <si>
    <t>This is your ROP for Undergraduate per week</t>
  </si>
  <si>
    <t>This is your ROP for Graduate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</si>
</sst>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C00000"/>
      <name val="Calibri"/>
      <family val="2"/>
      <scheme val="minor"/>
    </font>
    <font>
      <sz val="11"/>
      <color theme="4" tint="-0.499984740745262"/>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auto="1"/>
      </bottom>
      <diagonal/>
    </border>
  </borders>
  <cellStyleXfs count="1">
    <xf numFmtId="0" fontId="0" fillId="0" borderId="0"/>
  </cellStyleXfs>
  <cellXfs count="22">
    <xf numFmtId="0" fontId="0" fillId="0" borderId="0" xfId="0"/>
    <xf numFmtId="14" fontId="0" fillId="0" borderId="0" xfId="0" applyNumberFormat="1"/>
    <xf numFmtId="1" fontId="0" fillId="0" borderId="0" xfId="0" applyNumberFormat="1"/>
    <xf numFmtId="14" fontId="2" fillId="0" borderId="0" xfId="0" applyNumberFormat="1" applyFont="1"/>
    <xf numFmtId="0" fontId="0" fillId="0" borderId="0" xfId="0" applyAlignment="1">
      <alignment horizontal="left" vertical="center" wrapText="1"/>
    </xf>
    <xf numFmtId="0" fontId="1" fillId="0" borderId="1" xfId="0" applyFont="1" applyBorder="1"/>
    <xf numFmtId="0" fontId="3" fillId="0" borderId="0" xfId="0" applyFont="1" applyAlignment="1">
      <alignment horizontal="left" wrapText="1"/>
    </xf>
    <xf numFmtId="0" fontId="3" fillId="0" borderId="0" xfId="0" applyFont="1"/>
    <xf numFmtId="0" fontId="2" fillId="0" borderId="0" xfId="0" applyFont="1"/>
    <xf numFmtId="0" fontId="1" fillId="0" borderId="0" xfId="0" applyFont="1" applyAlignment="1">
      <alignment horizontal="center" vertical="center"/>
    </xf>
    <xf numFmtId="0" fontId="2" fillId="2" borderId="0" xfId="0" applyFont="1" applyFill="1" applyProtection="1">
      <protection locked="0"/>
    </xf>
    <xf numFmtId="0" fontId="0" fillId="0" borderId="0" xfId="0" applyAlignment="1">
      <alignment wrapText="1"/>
    </xf>
    <xf numFmtId="0" fontId="1" fillId="0" borderId="0" xfId="0" applyFont="1"/>
    <xf numFmtId="0" fontId="0" fillId="0" borderId="0" xfId="0" applyAlignment="1">
      <alignment vertical="top" wrapText="1"/>
    </xf>
    <xf numFmtId="0" fontId="0" fillId="0" borderId="0" xfId="0" applyAlignment="1">
      <alignment vertical="top"/>
    </xf>
    <xf numFmtId="14" fontId="2" fillId="0" borderId="0" xfId="0" applyNumberFormat="1" applyFont="1" applyProtection="1">
      <protection locked="0"/>
    </xf>
    <xf numFmtId="0" fontId="2" fillId="0" borderId="0" xfId="0" applyFont="1" applyProtection="1">
      <protection locked="0"/>
    </xf>
    <xf numFmtId="14" fontId="2" fillId="2" borderId="0" xfId="0" applyNumberFormat="1" applyFont="1" applyFill="1" applyAlignment="1" applyProtection="1">
      <alignment horizontal="center" vertical="top"/>
      <protection locked="0"/>
    </xf>
    <xf numFmtId="14" fontId="2" fillId="2" borderId="0" xfId="0" applyNumberFormat="1" applyFont="1" applyFill="1" applyAlignment="1" applyProtection="1">
      <alignment horizontal="center"/>
      <protection locked="0"/>
    </xf>
    <xf numFmtId="0" fontId="0" fillId="0" borderId="0" xfId="0" applyAlignment="1" applyProtection="1">
      <alignment horizontal="left" vertical="top" wrapText="1"/>
      <protection hidden="1"/>
    </xf>
    <xf numFmtId="0" fontId="1" fillId="0" borderId="0" xfId="0" applyFont="1" applyAlignment="1">
      <alignment horizontal="center" vertical="center" wrapText="1"/>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331107</xdr:colOff>
      <xdr:row>3</xdr:row>
      <xdr:rowOff>757465</xdr:rowOff>
    </xdr:from>
    <xdr:to>
      <xdr:col>10</xdr:col>
      <xdr:colOff>864507</xdr:colOff>
      <xdr:row>3</xdr:row>
      <xdr:rowOff>1801586</xdr:rowOff>
    </xdr:to>
    <xdr:sp macro="" textlink="">
      <xdr:nvSpPr>
        <xdr:cNvPr id="4" name="Arrow: Down 3">
          <a:extLst>
            <a:ext uri="{FF2B5EF4-FFF2-40B4-BE49-F238E27FC236}">
              <a16:creationId xmlns:a16="http://schemas.microsoft.com/office/drawing/2014/main" id="{42A337A1-F1D8-CB22-2012-072677AE5C26}"/>
            </a:ext>
          </a:extLst>
        </xdr:cNvPr>
        <xdr:cNvSpPr/>
      </xdr:nvSpPr>
      <xdr:spPr>
        <a:xfrm>
          <a:off x="12158436" y="1312636"/>
          <a:ext cx="533400" cy="1044121"/>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260351</xdr:colOff>
      <xdr:row>3</xdr:row>
      <xdr:rowOff>766536</xdr:rowOff>
    </xdr:from>
    <xdr:to>
      <xdr:col>12</xdr:col>
      <xdr:colOff>748394</xdr:colOff>
      <xdr:row>3</xdr:row>
      <xdr:rowOff>1804307</xdr:rowOff>
    </xdr:to>
    <xdr:sp macro="" textlink="">
      <xdr:nvSpPr>
        <xdr:cNvPr id="5" name="Arrow: Down 4">
          <a:extLst>
            <a:ext uri="{FF2B5EF4-FFF2-40B4-BE49-F238E27FC236}">
              <a16:creationId xmlns:a16="http://schemas.microsoft.com/office/drawing/2014/main" id="{0FD04C0A-DCF0-4130-44E8-6162B83B0EAF}"/>
            </a:ext>
          </a:extLst>
        </xdr:cNvPr>
        <xdr:cNvSpPr/>
      </xdr:nvSpPr>
      <xdr:spPr>
        <a:xfrm>
          <a:off x="14493422" y="1321707"/>
          <a:ext cx="488043" cy="1037771"/>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609600</xdr:colOff>
      <xdr:row>12</xdr:row>
      <xdr:rowOff>168729</xdr:rowOff>
    </xdr:from>
    <xdr:to>
      <xdr:col>0</xdr:col>
      <xdr:colOff>2443843</xdr:colOff>
      <xdr:row>14</xdr:row>
      <xdr:rowOff>152400</xdr:rowOff>
    </xdr:to>
    <xdr:sp macro="" textlink="">
      <xdr:nvSpPr>
        <xdr:cNvPr id="6" name="Arrow: Right 5">
          <a:extLst>
            <a:ext uri="{FF2B5EF4-FFF2-40B4-BE49-F238E27FC236}">
              <a16:creationId xmlns:a16="http://schemas.microsoft.com/office/drawing/2014/main" id="{2568DF8A-57DC-963B-E5DB-DD40F1160132}"/>
            </a:ext>
          </a:extLst>
        </xdr:cNvPr>
        <xdr:cNvSpPr/>
      </xdr:nvSpPr>
      <xdr:spPr>
        <a:xfrm>
          <a:off x="609600" y="4044043"/>
          <a:ext cx="1834243" cy="35378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769257</xdr:colOff>
      <xdr:row>29</xdr:row>
      <xdr:rowOff>165100</xdr:rowOff>
    </xdr:from>
    <xdr:to>
      <xdr:col>0</xdr:col>
      <xdr:colOff>2578101</xdr:colOff>
      <xdr:row>30</xdr:row>
      <xdr:rowOff>174172</xdr:rowOff>
    </xdr:to>
    <xdr:sp macro="" textlink="">
      <xdr:nvSpPr>
        <xdr:cNvPr id="7" name="Arrow: Right 6">
          <a:extLst>
            <a:ext uri="{FF2B5EF4-FFF2-40B4-BE49-F238E27FC236}">
              <a16:creationId xmlns:a16="http://schemas.microsoft.com/office/drawing/2014/main" id="{0A87C667-244F-B02E-B27B-B214B436EDB1}"/>
            </a:ext>
          </a:extLst>
        </xdr:cNvPr>
        <xdr:cNvSpPr/>
      </xdr:nvSpPr>
      <xdr:spPr>
        <a:xfrm>
          <a:off x="769257" y="8089900"/>
          <a:ext cx="1808844" cy="19412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747486</xdr:colOff>
      <xdr:row>33</xdr:row>
      <xdr:rowOff>161470</xdr:rowOff>
    </xdr:from>
    <xdr:to>
      <xdr:col>0</xdr:col>
      <xdr:colOff>2558144</xdr:colOff>
      <xdr:row>34</xdr:row>
      <xdr:rowOff>176891</xdr:rowOff>
    </xdr:to>
    <xdr:sp macro="" textlink="">
      <xdr:nvSpPr>
        <xdr:cNvPr id="9" name="Arrow: Right 8">
          <a:extLst>
            <a:ext uri="{FF2B5EF4-FFF2-40B4-BE49-F238E27FC236}">
              <a16:creationId xmlns:a16="http://schemas.microsoft.com/office/drawing/2014/main" id="{AC6D25A1-34DF-4209-9852-24B2BB8F667F}"/>
            </a:ext>
          </a:extLst>
        </xdr:cNvPr>
        <xdr:cNvSpPr/>
      </xdr:nvSpPr>
      <xdr:spPr>
        <a:xfrm>
          <a:off x="747486" y="8826499"/>
          <a:ext cx="1810658" cy="20047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35"/>
  <sheetViews>
    <sheetView tabSelected="1" workbookViewId="0">
      <selection activeCell="E14" sqref="E14"/>
    </sheetView>
  </sheetViews>
  <sheetFormatPr defaultRowHeight="14.5" x14ac:dyDescent="0.35"/>
  <cols>
    <col min="1" max="1" width="38" customWidth="1"/>
    <col min="2" max="2" width="31.1796875" bestFit="1" customWidth="1"/>
    <col min="3" max="3" width="12.26953125" customWidth="1"/>
    <col min="4" max="4" width="12" bestFit="1" customWidth="1"/>
    <col min="5" max="5" width="12.453125" customWidth="1"/>
    <col min="6" max="6" width="13.08984375" customWidth="1"/>
    <col min="7" max="7" width="15" customWidth="1"/>
    <col min="8" max="8" width="12.453125" customWidth="1"/>
    <col min="9" max="9" width="10.453125" bestFit="1" customWidth="1"/>
    <col min="10" max="10" width="12.26953125" customWidth="1"/>
    <col min="11" max="12" width="17.1796875" customWidth="1"/>
    <col min="13" max="13" width="14.1796875" bestFit="1" customWidth="1"/>
    <col min="14" max="14" width="12.453125" customWidth="1"/>
    <col min="15" max="15" width="11.36328125" customWidth="1"/>
    <col min="16" max="16" width="13.36328125" customWidth="1"/>
    <col min="17" max="17" width="12.26953125" customWidth="1"/>
    <col min="18" max="18" width="12.1796875" customWidth="1"/>
    <col min="19" max="19" width="13.36328125" customWidth="1"/>
    <col min="20" max="20" width="11.81640625" customWidth="1"/>
    <col min="21" max="21" width="9.7265625" bestFit="1" customWidth="1"/>
  </cols>
  <sheetData>
    <row r="2" spans="1:21" x14ac:dyDescent="0.35">
      <c r="B2" s="21" t="s">
        <v>11</v>
      </c>
      <c r="C2" s="21"/>
      <c r="D2" s="21"/>
      <c r="E2" s="21"/>
      <c r="F2" s="21"/>
      <c r="G2" s="21"/>
      <c r="H2" s="21"/>
      <c r="I2" s="21"/>
      <c r="J2" s="21"/>
      <c r="K2" s="21"/>
      <c r="L2" s="21"/>
      <c r="M2" s="21"/>
      <c r="N2" s="9"/>
      <c r="P2" s="19" t="s">
        <v>31</v>
      </c>
      <c r="Q2" s="19"/>
      <c r="R2" s="19"/>
      <c r="S2" s="19"/>
      <c r="T2" s="19"/>
      <c r="U2" s="19"/>
    </row>
    <row r="3" spans="1:21" x14ac:dyDescent="0.35">
      <c r="B3" s="21"/>
      <c r="C3" s="21"/>
      <c r="D3" s="21"/>
      <c r="E3" s="21"/>
      <c r="F3" s="21"/>
      <c r="G3" s="21"/>
      <c r="H3" s="21"/>
      <c r="I3" s="21"/>
      <c r="J3" s="21"/>
      <c r="K3" s="21"/>
      <c r="L3" s="21"/>
      <c r="M3" s="21"/>
      <c r="N3" s="9"/>
      <c r="P3" s="19"/>
      <c r="Q3" s="19"/>
      <c r="R3" s="19"/>
      <c r="S3" s="19"/>
      <c r="T3" s="19"/>
      <c r="U3" s="19"/>
    </row>
    <row r="4" spans="1:21" ht="145" x14ac:dyDescent="0.35">
      <c r="K4" s="13" t="s">
        <v>32</v>
      </c>
      <c r="M4" s="13" t="s">
        <v>33</v>
      </c>
      <c r="N4" s="11" t="s">
        <v>34</v>
      </c>
      <c r="P4" s="19"/>
      <c r="Q4" s="19"/>
      <c r="R4" s="19"/>
      <c r="S4" s="19"/>
      <c r="T4" s="19"/>
      <c r="U4" s="19"/>
    </row>
    <row r="5" spans="1:21" x14ac:dyDescent="0.35">
      <c r="B5" s="5" t="s">
        <v>9</v>
      </c>
      <c r="C5" s="5"/>
      <c r="D5" s="5"/>
      <c r="E5" s="5" t="s">
        <v>0</v>
      </c>
      <c r="F5" s="5"/>
      <c r="G5" s="5" t="s">
        <v>1</v>
      </c>
      <c r="H5" s="5"/>
      <c r="I5" s="5" t="s">
        <v>2</v>
      </c>
      <c r="J5" s="5"/>
      <c r="K5" s="5" t="s">
        <v>3</v>
      </c>
      <c r="L5" s="5"/>
      <c r="M5" s="5" t="s">
        <v>5</v>
      </c>
      <c r="N5" s="12"/>
      <c r="P5" s="19"/>
      <c r="Q5" s="19"/>
      <c r="R5" s="19"/>
      <c r="S5" s="19"/>
      <c r="T5" s="19"/>
      <c r="U5" s="19"/>
    </row>
    <row r="6" spans="1:21" x14ac:dyDescent="0.35">
      <c r="B6" t="s">
        <v>23</v>
      </c>
      <c r="E6" s="3">
        <v>46153</v>
      </c>
      <c r="G6" s="3">
        <v>46171</v>
      </c>
      <c r="I6" s="2">
        <f>ROUND((G6-E6+1)/7,0)</f>
        <v>3</v>
      </c>
      <c r="K6" s="10">
        <v>0</v>
      </c>
      <c r="M6">
        <f>ROUNDDOWN((K6*18)/I6, 0)</f>
        <v>0</v>
      </c>
      <c r="P6" s="19"/>
      <c r="Q6" s="19"/>
      <c r="R6" s="19"/>
      <c r="S6" s="19"/>
      <c r="T6" s="19"/>
      <c r="U6" s="19"/>
    </row>
    <row r="7" spans="1:21" x14ac:dyDescent="0.35">
      <c r="B7" t="s">
        <v>24</v>
      </c>
      <c r="E7" s="3">
        <v>46174</v>
      </c>
      <c r="G7" s="3">
        <v>46205</v>
      </c>
      <c r="I7" s="2">
        <f t="shared" ref="I7:I14" si="0">ROUND((G7-E7+1)/7,0)</f>
        <v>5</v>
      </c>
      <c r="K7" s="10">
        <v>0</v>
      </c>
      <c r="M7">
        <f t="shared" ref="M7:M14" si="1">(K7*18)/I7</f>
        <v>0</v>
      </c>
      <c r="P7" s="19"/>
      <c r="Q7" s="19"/>
      <c r="R7" s="19"/>
      <c r="S7" s="19"/>
      <c r="T7" s="19"/>
      <c r="U7" s="19"/>
    </row>
    <row r="8" spans="1:21" x14ac:dyDescent="0.35">
      <c r="B8" t="s">
        <v>25</v>
      </c>
      <c r="E8" s="3">
        <v>46174</v>
      </c>
      <c r="G8" s="3">
        <v>46213</v>
      </c>
      <c r="I8" s="2">
        <f t="shared" si="0"/>
        <v>6</v>
      </c>
      <c r="K8" s="10">
        <v>0</v>
      </c>
      <c r="M8">
        <f t="shared" si="1"/>
        <v>0</v>
      </c>
      <c r="P8" s="19"/>
      <c r="Q8" s="19"/>
      <c r="R8" s="19"/>
      <c r="S8" s="19"/>
      <c r="T8" s="19"/>
      <c r="U8" s="19"/>
    </row>
    <row r="9" spans="1:21" x14ac:dyDescent="0.35">
      <c r="B9" t="s">
        <v>26</v>
      </c>
      <c r="E9" s="3">
        <v>46216</v>
      </c>
      <c r="G9" s="3">
        <v>46248</v>
      </c>
      <c r="I9" s="2">
        <f t="shared" si="0"/>
        <v>5</v>
      </c>
      <c r="K9" s="10">
        <v>0</v>
      </c>
      <c r="M9">
        <f t="shared" si="1"/>
        <v>0</v>
      </c>
      <c r="P9" s="19"/>
      <c r="Q9" s="19"/>
      <c r="R9" s="19"/>
      <c r="S9" s="19"/>
      <c r="T9" s="19"/>
      <c r="U9" s="19"/>
    </row>
    <row r="10" spans="1:21" x14ac:dyDescent="0.35">
      <c r="B10" t="s">
        <v>27</v>
      </c>
      <c r="E10" s="3">
        <v>46216</v>
      </c>
      <c r="G10" s="3">
        <v>46255</v>
      </c>
      <c r="I10" s="2">
        <f t="shared" si="0"/>
        <v>6</v>
      </c>
      <c r="K10" s="10">
        <v>0</v>
      </c>
      <c r="M10">
        <f t="shared" si="1"/>
        <v>0</v>
      </c>
      <c r="P10" s="19"/>
      <c r="Q10" s="19"/>
      <c r="R10" s="19"/>
      <c r="S10" s="19"/>
      <c r="T10" s="19"/>
      <c r="U10" s="19"/>
    </row>
    <row r="11" spans="1:21" x14ac:dyDescent="0.35">
      <c r="B11" t="s">
        <v>28</v>
      </c>
      <c r="E11" s="3">
        <v>46153</v>
      </c>
      <c r="G11" s="3">
        <v>46262</v>
      </c>
      <c r="I11" s="2">
        <f t="shared" si="0"/>
        <v>16</v>
      </c>
      <c r="K11" s="10">
        <v>0</v>
      </c>
      <c r="M11">
        <f t="shared" si="1"/>
        <v>0</v>
      </c>
      <c r="P11" s="19"/>
      <c r="Q11" s="19"/>
      <c r="R11" s="19"/>
      <c r="S11" s="19"/>
      <c r="T11" s="19"/>
      <c r="U11" s="19"/>
    </row>
    <row r="12" spans="1:21" x14ac:dyDescent="0.35">
      <c r="B12" t="s">
        <v>29</v>
      </c>
      <c r="E12" s="3">
        <v>46153</v>
      </c>
      <c r="G12" s="3">
        <v>46262</v>
      </c>
      <c r="I12" s="2">
        <f t="shared" si="0"/>
        <v>16</v>
      </c>
      <c r="K12" s="10">
        <v>0</v>
      </c>
      <c r="M12">
        <f t="shared" si="1"/>
        <v>0</v>
      </c>
      <c r="P12" s="19"/>
      <c r="Q12" s="19"/>
      <c r="R12" s="19"/>
      <c r="S12" s="19"/>
      <c r="T12" s="19"/>
      <c r="U12" s="19"/>
    </row>
    <row r="13" spans="1:21" x14ac:dyDescent="0.35">
      <c r="B13" t="s">
        <v>30</v>
      </c>
      <c r="E13" s="3">
        <v>46225</v>
      </c>
      <c r="G13" s="3">
        <v>46262</v>
      </c>
      <c r="I13" s="2">
        <f t="shared" si="0"/>
        <v>5</v>
      </c>
      <c r="K13" s="10">
        <v>0</v>
      </c>
      <c r="M13">
        <f t="shared" si="1"/>
        <v>0</v>
      </c>
      <c r="P13" s="19"/>
      <c r="Q13" s="19"/>
      <c r="R13" s="19"/>
      <c r="S13" s="19"/>
      <c r="T13" s="19"/>
      <c r="U13" s="19"/>
    </row>
    <row r="14" spans="1:21" x14ac:dyDescent="0.35">
      <c r="A14" s="11"/>
      <c r="B14" s="14" t="s">
        <v>22</v>
      </c>
      <c r="E14" s="17"/>
      <c r="G14" s="18"/>
      <c r="I14" s="2">
        <f t="shared" si="0"/>
        <v>0</v>
      </c>
      <c r="K14" s="10">
        <v>0</v>
      </c>
      <c r="M14" t="e">
        <f t="shared" si="1"/>
        <v>#DIV/0!</v>
      </c>
      <c r="P14" s="19"/>
      <c r="Q14" s="19"/>
      <c r="R14" s="19"/>
      <c r="S14" s="19"/>
      <c r="T14" s="19"/>
      <c r="U14" s="19"/>
    </row>
    <row r="15" spans="1:21" ht="71" customHeight="1" x14ac:dyDescent="0.35">
      <c r="A15" s="11" t="s">
        <v>35</v>
      </c>
      <c r="E15" s="3"/>
      <c r="G15" s="15"/>
      <c r="I15" s="2"/>
      <c r="K15" s="16"/>
      <c r="P15" s="19"/>
      <c r="Q15" s="19"/>
      <c r="R15" s="19"/>
      <c r="S15" s="19"/>
      <c r="T15" s="19"/>
      <c r="U15" s="19"/>
    </row>
    <row r="16" spans="1:21" x14ac:dyDescent="0.35">
      <c r="K16" s="8"/>
      <c r="P16" s="19"/>
      <c r="Q16" s="19"/>
      <c r="R16" s="19"/>
      <c r="S16" s="19"/>
      <c r="T16" s="19"/>
      <c r="U16" s="19"/>
    </row>
    <row r="17" spans="1:20" ht="29" x14ac:dyDescent="0.35">
      <c r="B17" s="4" t="s">
        <v>21</v>
      </c>
      <c r="C17" s="20" t="s">
        <v>10</v>
      </c>
      <c r="D17" s="20"/>
      <c r="E17" s="20"/>
      <c r="F17" s="20"/>
      <c r="G17" s="20"/>
      <c r="H17" s="20"/>
      <c r="I17" s="20"/>
      <c r="J17" s="20"/>
      <c r="K17" s="20"/>
      <c r="L17" s="20"/>
      <c r="M17" s="20"/>
      <c r="N17" s="20"/>
      <c r="O17" s="20"/>
      <c r="P17" s="20"/>
      <c r="Q17" s="20"/>
      <c r="R17" s="20"/>
      <c r="S17" s="20"/>
      <c r="T17" s="20"/>
    </row>
    <row r="18" spans="1:20" x14ac:dyDescent="0.35">
      <c r="B18" s="4"/>
      <c r="C18" s="3">
        <v>46152</v>
      </c>
      <c r="D18" s="3">
        <v>46153</v>
      </c>
      <c r="E18" s="1">
        <f t="shared" ref="E18:T18" si="2">D18+7</f>
        <v>46160</v>
      </c>
      <c r="F18" s="1">
        <f t="shared" si="2"/>
        <v>46167</v>
      </c>
      <c r="G18" s="1">
        <f t="shared" si="2"/>
        <v>46174</v>
      </c>
      <c r="H18" s="1">
        <f t="shared" si="2"/>
        <v>46181</v>
      </c>
      <c r="I18" s="1">
        <f t="shared" si="2"/>
        <v>46188</v>
      </c>
      <c r="J18" s="1">
        <f t="shared" si="2"/>
        <v>46195</v>
      </c>
      <c r="K18" s="1">
        <f t="shared" si="2"/>
        <v>46202</v>
      </c>
      <c r="L18" s="1">
        <f t="shared" si="2"/>
        <v>46209</v>
      </c>
      <c r="M18" s="1">
        <f t="shared" si="2"/>
        <v>46216</v>
      </c>
      <c r="N18" s="1">
        <f t="shared" si="2"/>
        <v>46223</v>
      </c>
      <c r="O18" s="1">
        <f t="shared" si="2"/>
        <v>46230</v>
      </c>
      <c r="P18" s="1">
        <f t="shared" si="2"/>
        <v>46237</v>
      </c>
      <c r="Q18" s="1">
        <f t="shared" si="2"/>
        <v>46244</v>
      </c>
      <c r="R18" s="1">
        <f t="shared" si="2"/>
        <v>46251</v>
      </c>
      <c r="S18" s="1">
        <f t="shared" si="2"/>
        <v>46258</v>
      </c>
      <c r="T18" s="1">
        <f t="shared" si="2"/>
        <v>46265</v>
      </c>
    </row>
    <row r="19" spans="1:20" x14ac:dyDescent="0.35">
      <c r="B19" t="s">
        <v>12</v>
      </c>
      <c r="C19">
        <f t="shared" ref="C19:T19" si="3">IF(C$18&gt;=$E6, IF(C$18&lt;=$G6, $M6, 0), 0)</f>
        <v>0</v>
      </c>
      <c r="D19">
        <f t="shared" si="3"/>
        <v>0</v>
      </c>
      <c r="E19">
        <f t="shared" si="3"/>
        <v>0</v>
      </c>
      <c r="F19">
        <f t="shared" si="3"/>
        <v>0</v>
      </c>
      <c r="G19">
        <f t="shared" si="3"/>
        <v>0</v>
      </c>
      <c r="H19">
        <f t="shared" si="3"/>
        <v>0</v>
      </c>
      <c r="I19">
        <f t="shared" si="3"/>
        <v>0</v>
      </c>
      <c r="J19">
        <f t="shared" si="3"/>
        <v>0</v>
      </c>
      <c r="K19">
        <f t="shared" si="3"/>
        <v>0</v>
      </c>
      <c r="L19">
        <f t="shared" si="3"/>
        <v>0</v>
      </c>
      <c r="M19">
        <f t="shared" si="3"/>
        <v>0</v>
      </c>
      <c r="N19">
        <f t="shared" si="3"/>
        <v>0</v>
      </c>
      <c r="O19">
        <f t="shared" si="3"/>
        <v>0</v>
      </c>
      <c r="P19">
        <f t="shared" si="3"/>
        <v>0</v>
      </c>
      <c r="Q19">
        <f t="shared" si="3"/>
        <v>0</v>
      </c>
      <c r="R19">
        <f t="shared" si="3"/>
        <v>0</v>
      </c>
      <c r="S19">
        <f t="shared" si="3"/>
        <v>0</v>
      </c>
      <c r="T19">
        <f t="shared" si="3"/>
        <v>0</v>
      </c>
    </row>
    <row r="20" spans="1:20" x14ac:dyDescent="0.35">
      <c r="B20" t="s">
        <v>13</v>
      </c>
      <c r="C20">
        <f t="shared" ref="C20:T20" si="4">IF(C$18&gt;=$E7, IF(C$18&lt;=$G7, $M7, 0), 0)</f>
        <v>0</v>
      </c>
      <c r="D20">
        <f t="shared" si="4"/>
        <v>0</v>
      </c>
      <c r="E20">
        <f t="shared" si="4"/>
        <v>0</v>
      </c>
      <c r="F20">
        <f t="shared" si="4"/>
        <v>0</v>
      </c>
      <c r="G20">
        <f t="shared" si="4"/>
        <v>0</v>
      </c>
      <c r="H20">
        <f t="shared" si="4"/>
        <v>0</v>
      </c>
      <c r="I20">
        <f t="shared" si="4"/>
        <v>0</v>
      </c>
      <c r="J20">
        <f t="shared" si="4"/>
        <v>0</v>
      </c>
      <c r="K20">
        <f t="shared" si="4"/>
        <v>0</v>
      </c>
      <c r="L20">
        <f t="shared" si="4"/>
        <v>0</v>
      </c>
      <c r="M20">
        <f t="shared" si="4"/>
        <v>0</v>
      </c>
      <c r="N20">
        <f t="shared" si="4"/>
        <v>0</v>
      </c>
      <c r="O20">
        <f t="shared" si="4"/>
        <v>0</v>
      </c>
      <c r="P20">
        <f t="shared" si="4"/>
        <v>0</v>
      </c>
      <c r="Q20">
        <f t="shared" si="4"/>
        <v>0</v>
      </c>
      <c r="R20">
        <f t="shared" si="4"/>
        <v>0</v>
      </c>
      <c r="S20">
        <f t="shared" si="4"/>
        <v>0</v>
      </c>
      <c r="T20">
        <f t="shared" si="4"/>
        <v>0</v>
      </c>
    </row>
    <row r="21" spans="1:20" x14ac:dyDescent="0.35">
      <c r="B21" t="s">
        <v>14</v>
      </c>
      <c r="C21">
        <f t="shared" ref="C21:T21" si="5">IF(C$18&gt;=$E8, IF(C$18&lt;=$G8, $M8, 0), 0)</f>
        <v>0</v>
      </c>
      <c r="D21">
        <f t="shared" si="5"/>
        <v>0</v>
      </c>
      <c r="E21">
        <f t="shared" si="5"/>
        <v>0</v>
      </c>
      <c r="F21">
        <f t="shared" si="5"/>
        <v>0</v>
      </c>
      <c r="G21">
        <f t="shared" si="5"/>
        <v>0</v>
      </c>
      <c r="H21">
        <f t="shared" si="5"/>
        <v>0</v>
      </c>
      <c r="I21">
        <f t="shared" si="5"/>
        <v>0</v>
      </c>
      <c r="J21">
        <f t="shared" si="5"/>
        <v>0</v>
      </c>
      <c r="K21">
        <f t="shared" si="5"/>
        <v>0</v>
      </c>
      <c r="L21">
        <f t="shared" si="5"/>
        <v>0</v>
      </c>
      <c r="M21">
        <f t="shared" si="5"/>
        <v>0</v>
      </c>
      <c r="N21">
        <f t="shared" si="5"/>
        <v>0</v>
      </c>
      <c r="O21">
        <f t="shared" si="5"/>
        <v>0</v>
      </c>
      <c r="P21">
        <f t="shared" si="5"/>
        <v>0</v>
      </c>
      <c r="Q21">
        <f t="shared" si="5"/>
        <v>0</v>
      </c>
      <c r="R21">
        <f t="shared" si="5"/>
        <v>0</v>
      </c>
      <c r="S21">
        <f t="shared" si="5"/>
        <v>0</v>
      </c>
      <c r="T21">
        <f t="shared" si="5"/>
        <v>0</v>
      </c>
    </row>
    <row r="22" spans="1:20" x14ac:dyDescent="0.35">
      <c r="B22" t="s">
        <v>15</v>
      </c>
      <c r="C22">
        <f t="shared" ref="C22:T22" si="6">IF(C$18&gt;=$E9, IF(C$18&lt;=$G9, $M9, 0), 0)</f>
        <v>0</v>
      </c>
      <c r="D22">
        <f t="shared" si="6"/>
        <v>0</v>
      </c>
      <c r="E22">
        <f t="shared" si="6"/>
        <v>0</v>
      </c>
      <c r="F22">
        <f t="shared" si="6"/>
        <v>0</v>
      </c>
      <c r="G22">
        <f t="shared" si="6"/>
        <v>0</v>
      </c>
      <c r="H22">
        <f t="shared" si="6"/>
        <v>0</v>
      </c>
      <c r="I22">
        <f t="shared" si="6"/>
        <v>0</v>
      </c>
      <c r="J22">
        <f t="shared" si="6"/>
        <v>0</v>
      </c>
      <c r="K22">
        <f t="shared" si="6"/>
        <v>0</v>
      </c>
      <c r="L22">
        <f t="shared" si="6"/>
        <v>0</v>
      </c>
      <c r="M22">
        <f t="shared" si="6"/>
        <v>0</v>
      </c>
      <c r="N22">
        <f t="shared" si="6"/>
        <v>0</v>
      </c>
      <c r="O22">
        <f t="shared" si="6"/>
        <v>0</v>
      </c>
      <c r="P22">
        <f t="shared" si="6"/>
        <v>0</v>
      </c>
      <c r="Q22">
        <f t="shared" si="6"/>
        <v>0</v>
      </c>
      <c r="R22">
        <f t="shared" si="6"/>
        <v>0</v>
      </c>
      <c r="S22">
        <f t="shared" si="6"/>
        <v>0</v>
      </c>
      <c r="T22">
        <f t="shared" si="6"/>
        <v>0</v>
      </c>
    </row>
    <row r="23" spans="1:20" x14ac:dyDescent="0.35">
      <c r="B23" t="s">
        <v>16</v>
      </c>
      <c r="C23">
        <f t="shared" ref="C23:T23" si="7">IF(C$18&gt;=$E10, IF(C$18&lt;=$G10, $M10, 0), 0)</f>
        <v>0</v>
      </c>
      <c r="D23">
        <f t="shared" si="7"/>
        <v>0</v>
      </c>
      <c r="E23">
        <f t="shared" si="7"/>
        <v>0</v>
      </c>
      <c r="F23">
        <f t="shared" si="7"/>
        <v>0</v>
      </c>
      <c r="G23">
        <f t="shared" si="7"/>
        <v>0</v>
      </c>
      <c r="H23">
        <f t="shared" si="7"/>
        <v>0</v>
      </c>
      <c r="I23">
        <f t="shared" si="7"/>
        <v>0</v>
      </c>
      <c r="J23">
        <f t="shared" si="7"/>
        <v>0</v>
      </c>
      <c r="K23">
        <f t="shared" si="7"/>
        <v>0</v>
      </c>
      <c r="L23">
        <f t="shared" si="7"/>
        <v>0</v>
      </c>
      <c r="M23">
        <f t="shared" si="7"/>
        <v>0</v>
      </c>
      <c r="N23">
        <f t="shared" si="7"/>
        <v>0</v>
      </c>
      <c r="O23">
        <f t="shared" si="7"/>
        <v>0</v>
      </c>
      <c r="P23">
        <f t="shared" si="7"/>
        <v>0</v>
      </c>
      <c r="Q23">
        <f t="shared" si="7"/>
        <v>0</v>
      </c>
      <c r="R23">
        <f t="shared" si="7"/>
        <v>0</v>
      </c>
      <c r="S23">
        <f t="shared" si="7"/>
        <v>0</v>
      </c>
      <c r="T23">
        <f t="shared" si="7"/>
        <v>0</v>
      </c>
    </row>
    <row r="24" spans="1:20" x14ac:dyDescent="0.35">
      <c r="B24" t="s">
        <v>17</v>
      </c>
      <c r="C24">
        <f t="shared" ref="C24:T24" si="8">IF(C$18&gt;=$E11, IF(C$18&lt;=$G11, $M11, 0), 0)</f>
        <v>0</v>
      </c>
      <c r="D24">
        <f t="shared" si="8"/>
        <v>0</v>
      </c>
      <c r="E24">
        <f t="shared" si="8"/>
        <v>0</v>
      </c>
      <c r="F24">
        <f t="shared" si="8"/>
        <v>0</v>
      </c>
      <c r="G24">
        <f t="shared" si="8"/>
        <v>0</v>
      </c>
      <c r="H24">
        <f t="shared" si="8"/>
        <v>0</v>
      </c>
      <c r="I24">
        <f t="shared" si="8"/>
        <v>0</v>
      </c>
      <c r="J24">
        <f t="shared" si="8"/>
        <v>0</v>
      </c>
      <c r="K24">
        <f t="shared" si="8"/>
        <v>0</v>
      </c>
      <c r="L24">
        <f t="shared" si="8"/>
        <v>0</v>
      </c>
      <c r="M24">
        <f t="shared" si="8"/>
        <v>0</v>
      </c>
      <c r="N24">
        <f t="shared" si="8"/>
        <v>0</v>
      </c>
      <c r="O24">
        <f t="shared" si="8"/>
        <v>0</v>
      </c>
      <c r="P24">
        <f t="shared" si="8"/>
        <v>0</v>
      </c>
      <c r="Q24">
        <f t="shared" si="8"/>
        <v>0</v>
      </c>
      <c r="R24">
        <f t="shared" si="8"/>
        <v>0</v>
      </c>
      <c r="S24">
        <f t="shared" si="8"/>
        <v>0</v>
      </c>
      <c r="T24">
        <f t="shared" si="8"/>
        <v>0</v>
      </c>
    </row>
    <row r="25" spans="1:20" x14ac:dyDescent="0.35">
      <c r="B25" t="s">
        <v>18</v>
      </c>
      <c r="C25">
        <f t="shared" ref="C25:T25" si="9">IF(C$18&gt;=$E12, IF(C$18&lt;=$G12, $M12, 0), 0)</f>
        <v>0</v>
      </c>
      <c r="D25">
        <f t="shared" si="9"/>
        <v>0</v>
      </c>
      <c r="E25">
        <f t="shared" si="9"/>
        <v>0</v>
      </c>
      <c r="F25">
        <f t="shared" si="9"/>
        <v>0</v>
      </c>
      <c r="G25">
        <f t="shared" si="9"/>
        <v>0</v>
      </c>
      <c r="H25">
        <f t="shared" si="9"/>
        <v>0</v>
      </c>
      <c r="I25">
        <f t="shared" si="9"/>
        <v>0</v>
      </c>
      <c r="J25">
        <f t="shared" si="9"/>
        <v>0</v>
      </c>
      <c r="K25">
        <f t="shared" si="9"/>
        <v>0</v>
      </c>
      <c r="L25">
        <f t="shared" si="9"/>
        <v>0</v>
      </c>
      <c r="M25">
        <f t="shared" si="9"/>
        <v>0</v>
      </c>
      <c r="N25">
        <f t="shared" si="9"/>
        <v>0</v>
      </c>
      <c r="O25">
        <f t="shared" si="9"/>
        <v>0</v>
      </c>
      <c r="P25">
        <f t="shared" si="9"/>
        <v>0</v>
      </c>
      <c r="Q25">
        <f t="shared" si="9"/>
        <v>0</v>
      </c>
      <c r="R25">
        <f t="shared" si="9"/>
        <v>0</v>
      </c>
      <c r="S25">
        <f t="shared" si="9"/>
        <v>0</v>
      </c>
      <c r="T25">
        <f t="shared" si="9"/>
        <v>0</v>
      </c>
    </row>
    <row r="26" spans="1:20" x14ac:dyDescent="0.35">
      <c r="B26" t="s">
        <v>19</v>
      </c>
      <c r="C26">
        <f t="shared" ref="C26:T26" si="10">IF(C$18&gt;=$E13, IF(C$18&lt;=$G13, $M13, 0), 0)</f>
        <v>0</v>
      </c>
      <c r="D26">
        <f t="shared" si="10"/>
        <v>0</v>
      </c>
      <c r="E26">
        <f t="shared" si="10"/>
        <v>0</v>
      </c>
      <c r="F26">
        <f t="shared" si="10"/>
        <v>0</v>
      </c>
      <c r="G26">
        <f t="shared" si="10"/>
        <v>0</v>
      </c>
      <c r="H26">
        <f t="shared" si="10"/>
        <v>0</v>
      </c>
      <c r="I26">
        <f t="shared" si="10"/>
        <v>0</v>
      </c>
      <c r="J26">
        <f t="shared" si="10"/>
        <v>0</v>
      </c>
      <c r="K26">
        <f t="shared" si="10"/>
        <v>0</v>
      </c>
      <c r="L26">
        <f t="shared" si="10"/>
        <v>0</v>
      </c>
      <c r="M26">
        <f t="shared" si="10"/>
        <v>0</v>
      </c>
      <c r="N26">
        <f t="shared" si="10"/>
        <v>0</v>
      </c>
      <c r="O26">
        <f t="shared" si="10"/>
        <v>0</v>
      </c>
      <c r="P26">
        <f t="shared" si="10"/>
        <v>0</v>
      </c>
      <c r="Q26">
        <f t="shared" si="10"/>
        <v>0</v>
      </c>
      <c r="R26">
        <f t="shared" si="10"/>
        <v>0</v>
      </c>
      <c r="S26">
        <f t="shared" si="10"/>
        <v>0</v>
      </c>
      <c r="T26">
        <f t="shared" si="10"/>
        <v>0</v>
      </c>
    </row>
    <row r="27" spans="1:20" x14ac:dyDescent="0.35">
      <c r="B27" t="s">
        <v>20</v>
      </c>
      <c r="C27">
        <f t="shared" ref="C27:T27" si="11">IF(C$18&gt;=$E14, IF(C$18&lt;=$G14, $M14, 0), 0)</f>
        <v>0</v>
      </c>
      <c r="D27">
        <f t="shared" si="11"/>
        <v>0</v>
      </c>
      <c r="E27">
        <f t="shared" si="11"/>
        <v>0</v>
      </c>
      <c r="F27">
        <f t="shared" si="11"/>
        <v>0</v>
      </c>
      <c r="G27">
        <f t="shared" si="11"/>
        <v>0</v>
      </c>
      <c r="H27">
        <f t="shared" si="11"/>
        <v>0</v>
      </c>
      <c r="I27">
        <f t="shared" si="11"/>
        <v>0</v>
      </c>
      <c r="J27">
        <f t="shared" si="11"/>
        <v>0</v>
      </c>
      <c r="K27">
        <f t="shared" si="11"/>
        <v>0</v>
      </c>
      <c r="L27">
        <f t="shared" si="11"/>
        <v>0</v>
      </c>
      <c r="M27">
        <f t="shared" si="11"/>
        <v>0</v>
      </c>
      <c r="N27">
        <f t="shared" si="11"/>
        <v>0</v>
      </c>
      <c r="O27">
        <f t="shared" si="11"/>
        <v>0</v>
      </c>
      <c r="P27">
        <f t="shared" si="11"/>
        <v>0</v>
      </c>
      <c r="Q27">
        <f t="shared" si="11"/>
        <v>0</v>
      </c>
      <c r="R27">
        <f t="shared" si="11"/>
        <v>0</v>
      </c>
      <c r="S27">
        <f t="shared" si="11"/>
        <v>0</v>
      </c>
      <c r="T27">
        <f t="shared" si="11"/>
        <v>0</v>
      </c>
    </row>
    <row r="28" spans="1:20" x14ac:dyDescent="0.35">
      <c r="B28" t="s">
        <v>4</v>
      </c>
      <c r="C28">
        <f>ROUNDDOWN(SUM(C19:C27), 0)</f>
        <v>0</v>
      </c>
      <c r="D28">
        <f t="shared" ref="D28:T28" si="12">ROUNDDOWN(SUM(D19:D27), 0)</f>
        <v>0</v>
      </c>
      <c r="E28">
        <f t="shared" si="12"/>
        <v>0</v>
      </c>
      <c r="F28">
        <f t="shared" si="12"/>
        <v>0</v>
      </c>
      <c r="G28">
        <f t="shared" si="12"/>
        <v>0</v>
      </c>
      <c r="H28">
        <f t="shared" si="12"/>
        <v>0</v>
      </c>
      <c r="I28">
        <f t="shared" si="12"/>
        <v>0</v>
      </c>
      <c r="J28">
        <f t="shared" si="12"/>
        <v>0</v>
      </c>
      <c r="K28">
        <f t="shared" si="12"/>
        <v>0</v>
      </c>
      <c r="L28">
        <f t="shared" si="12"/>
        <v>0</v>
      </c>
      <c r="M28">
        <f t="shared" si="12"/>
        <v>0</v>
      </c>
      <c r="N28">
        <f t="shared" si="12"/>
        <v>0</v>
      </c>
      <c r="O28">
        <f t="shared" si="12"/>
        <v>0</v>
      </c>
      <c r="P28">
        <f t="shared" si="12"/>
        <v>0</v>
      </c>
      <c r="Q28">
        <f t="shared" si="12"/>
        <v>0</v>
      </c>
      <c r="R28">
        <f t="shared" si="12"/>
        <v>0</v>
      </c>
      <c r="S28">
        <f t="shared" si="12"/>
        <v>0</v>
      </c>
      <c r="T28">
        <f t="shared" si="12"/>
        <v>0</v>
      </c>
    </row>
    <row r="29" spans="1:20" x14ac:dyDescent="0.35">
      <c r="B29" s="6" t="s">
        <v>7</v>
      </c>
      <c r="C29" s="7">
        <f>IF(C28&gt;=12, "Full Time", IF(C28&gt;=9, "3/4 Time", IF(C28&gt;=6.5, "1/2 Time", C28/12)))</f>
        <v>0</v>
      </c>
      <c r="D29" s="7">
        <f t="shared" ref="D29:T29" si="13">IF(D28&gt;=12, "Full Time", IF(D28&gt;=9, "3/4 Time", IF(D28&gt;=6.5, "1/2 Time", D28/12)))</f>
        <v>0</v>
      </c>
      <c r="E29" s="7">
        <f t="shared" si="13"/>
        <v>0</v>
      </c>
      <c r="F29" s="7">
        <f t="shared" si="13"/>
        <v>0</v>
      </c>
      <c r="G29" s="7">
        <f t="shared" si="13"/>
        <v>0</v>
      </c>
      <c r="H29" s="7">
        <f t="shared" si="13"/>
        <v>0</v>
      </c>
      <c r="I29" s="7">
        <f t="shared" si="13"/>
        <v>0</v>
      </c>
      <c r="J29" s="7">
        <f t="shared" si="13"/>
        <v>0</v>
      </c>
      <c r="K29" s="7">
        <f t="shared" si="13"/>
        <v>0</v>
      </c>
      <c r="L29" s="7">
        <f t="shared" si="13"/>
        <v>0</v>
      </c>
      <c r="M29" s="7">
        <f t="shared" si="13"/>
        <v>0</v>
      </c>
      <c r="N29" s="7">
        <f t="shared" si="13"/>
        <v>0</v>
      </c>
      <c r="O29" s="7">
        <f t="shared" si="13"/>
        <v>0</v>
      </c>
      <c r="P29" s="7">
        <f t="shared" si="13"/>
        <v>0</v>
      </c>
      <c r="Q29" s="7">
        <f t="shared" si="13"/>
        <v>0</v>
      </c>
      <c r="R29" s="7">
        <f t="shared" si="13"/>
        <v>0</v>
      </c>
      <c r="S29" s="7">
        <f t="shared" si="13"/>
        <v>0</v>
      </c>
      <c r="T29" s="7">
        <f t="shared" si="13"/>
        <v>0</v>
      </c>
    </row>
    <row r="30" spans="1:20" x14ac:dyDescent="0.35">
      <c r="B30" s="6"/>
      <c r="C30" s="7"/>
      <c r="D30" s="7"/>
      <c r="E30" s="7"/>
      <c r="F30" s="7"/>
      <c r="G30" s="7"/>
      <c r="H30" s="7"/>
      <c r="I30" s="7"/>
      <c r="J30" s="7"/>
      <c r="K30" s="7"/>
      <c r="L30" s="7"/>
      <c r="M30" s="7"/>
      <c r="N30" s="7"/>
      <c r="O30" s="7"/>
      <c r="P30" s="7"/>
      <c r="Q30" s="7"/>
      <c r="R30" s="7"/>
      <c r="S30" s="7"/>
      <c r="T30" s="7"/>
    </row>
    <row r="31" spans="1:20" x14ac:dyDescent="0.35">
      <c r="B31" s="7" t="s">
        <v>6</v>
      </c>
      <c r="C31" s="7" t="str">
        <f t="shared" ref="C31:T31" si="14">IF(C29&lt;1, "No MHA", "Yes MHA")</f>
        <v>No MHA</v>
      </c>
      <c r="D31" s="7" t="str">
        <f t="shared" si="14"/>
        <v>No MHA</v>
      </c>
      <c r="E31" s="7" t="str">
        <f t="shared" si="14"/>
        <v>No MHA</v>
      </c>
      <c r="F31" s="7" t="str">
        <f t="shared" si="14"/>
        <v>No MHA</v>
      </c>
      <c r="G31" s="7" t="str">
        <f t="shared" si="14"/>
        <v>No MHA</v>
      </c>
      <c r="H31" s="7" t="str">
        <f t="shared" si="14"/>
        <v>No MHA</v>
      </c>
      <c r="I31" s="7" t="str">
        <f t="shared" si="14"/>
        <v>No MHA</v>
      </c>
      <c r="J31" s="7" t="str">
        <f t="shared" si="14"/>
        <v>No MHA</v>
      </c>
      <c r="K31" s="7" t="str">
        <f t="shared" si="14"/>
        <v>No MHA</v>
      </c>
      <c r="L31" s="7" t="str">
        <f t="shared" si="14"/>
        <v>No MHA</v>
      </c>
      <c r="M31" s="7" t="str">
        <f t="shared" si="14"/>
        <v>No MHA</v>
      </c>
      <c r="N31" s="7" t="str">
        <f t="shared" si="14"/>
        <v>No MHA</v>
      </c>
      <c r="O31" s="7" t="str">
        <f t="shared" si="14"/>
        <v>No MHA</v>
      </c>
      <c r="P31" s="7" t="str">
        <f t="shared" si="14"/>
        <v>No MHA</v>
      </c>
      <c r="Q31" s="7" t="str">
        <f t="shared" si="14"/>
        <v>No MHA</v>
      </c>
      <c r="R31" s="7" t="str">
        <f t="shared" si="14"/>
        <v>No MHA</v>
      </c>
      <c r="S31" s="7" t="str">
        <f t="shared" si="14"/>
        <v>No MHA</v>
      </c>
      <c r="T31" s="7" t="str">
        <f t="shared" si="14"/>
        <v>No MHA</v>
      </c>
    </row>
    <row r="32" spans="1:20" x14ac:dyDescent="0.35">
      <c r="A32" t="s">
        <v>36</v>
      </c>
      <c r="B32" s="7"/>
      <c r="C32" s="7"/>
      <c r="D32" s="7"/>
      <c r="E32" s="7"/>
      <c r="F32" s="7"/>
      <c r="G32" s="7"/>
      <c r="H32" s="7"/>
      <c r="I32" s="7"/>
      <c r="J32" s="7"/>
      <c r="K32" s="7"/>
      <c r="L32" s="7"/>
      <c r="M32" s="7"/>
      <c r="N32" s="7"/>
      <c r="O32" s="7"/>
      <c r="P32" s="7"/>
      <c r="Q32" s="7"/>
      <c r="R32" s="7"/>
      <c r="S32" s="7"/>
      <c r="T32" s="7"/>
    </row>
    <row r="33" spans="1:20" x14ac:dyDescent="0.35">
      <c r="B33" s="6" t="s">
        <v>8</v>
      </c>
      <c r="C33" s="7">
        <f>IF(C28&gt;=9, "Full Time", IF(C28&gt;=6.75, "3/4 Time", IF(C28&gt;=4.6, "1/2 Time", C28/9)))</f>
        <v>0</v>
      </c>
      <c r="D33" s="7">
        <f t="shared" ref="D33:T33" si="15">IF(D28&gt;=9, "Full Time", IF(D28&gt;=6.75, "3/4 Time", IF(D28&gt;=4.6, "1/2 Time", D28/9)))</f>
        <v>0</v>
      </c>
      <c r="E33" s="7">
        <f t="shared" si="15"/>
        <v>0</v>
      </c>
      <c r="F33" s="7">
        <f t="shared" si="15"/>
        <v>0</v>
      </c>
      <c r="G33" s="7">
        <f t="shared" si="15"/>
        <v>0</v>
      </c>
      <c r="H33" s="7">
        <f t="shared" si="15"/>
        <v>0</v>
      </c>
      <c r="I33" s="7">
        <f t="shared" si="15"/>
        <v>0</v>
      </c>
      <c r="J33" s="7">
        <f t="shared" si="15"/>
        <v>0</v>
      </c>
      <c r="K33" s="7">
        <f t="shared" si="15"/>
        <v>0</v>
      </c>
      <c r="L33" s="7">
        <f t="shared" si="15"/>
        <v>0</v>
      </c>
      <c r="M33" s="7">
        <f t="shared" si="15"/>
        <v>0</v>
      </c>
      <c r="N33" s="7">
        <f t="shared" si="15"/>
        <v>0</v>
      </c>
      <c r="O33" s="7">
        <f t="shared" si="15"/>
        <v>0</v>
      </c>
      <c r="P33" s="7">
        <f t="shared" si="15"/>
        <v>0</v>
      </c>
      <c r="Q33" s="7">
        <f t="shared" si="15"/>
        <v>0</v>
      </c>
      <c r="R33" s="7">
        <f t="shared" si="15"/>
        <v>0</v>
      </c>
      <c r="S33" s="7">
        <f t="shared" si="15"/>
        <v>0</v>
      </c>
      <c r="T33" s="7">
        <f t="shared" si="15"/>
        <v>0</v>
      </c>
    </row>
    <row r="34" spans="1:20" x14ac:dyDescent="0.35">
      <c r="A34" t="s">
        <v>37</v>
      </c>
      <c r="B34" s="6"/>
      <c r="C34" s="7"/>
      <c r="D34" s="7"/>
      <c r="E34" s="7"/>
      <c r="F34" s="7"/>
      <c r="G34" s="7"/>
      <c r="H34" s="7"/>
      <c r="I34" s="7"/>
      <c r="J34" s="7"/>
      <c r="K34" s="7"/>
      <c r="L34" s="7"/>
      <c r="M34" s="7"/>
      <c r="N34" s="7"/>
      <c r="O34" s="7"/>
      <c r="P34" s="7"/>
      <c r="Q34" s="7"/>
      <c r="R34" s="7"/>
      <c r="S34" s="7"/>
      <c r="T34" s="7"/>
    </row>
    <row r="35" spans="1:20" x14ac:dyDescent="0.35">
      <c r="B35" s="7" t="s">
        <v>6</v>
      </c>
      <c r="C35" s="7" t="str">
        <f t="shared" ref="C35:T35" si="16">IF(C33&lt;1, "No MHA", "Yes MHA")</f>
        <v>No MHA</v>
      </c>
      <c r="D35" s="7" t="str">
        <f t="shared" si="16"/>
        <v>No MHA</v>
      </c>
      <c r="E35" s="7" t="str">
        <f t="shared" si="16"/>
        <v>No MHA</v>
      </c>
      <c r="F35" s="7" t="str">
        <f t="shared" si="16"/>
        <v>No MHA</v>
      </c>
      <c r="G35" s="7" t="str">
        <f t="shared" si="16"/>
        <v>No MHA</v>
      </c>
      <c r="H35" s="7" t="str">
        <f t="shared" si="16"/>
        <v>No MHA</v>
      </c>
      <c r="I35" s="7" t="str">
        <f t="shared" si="16"/>
        <v>No MHA</v>
      </c>
      <c r="J35" s="7" t="str">
        <f t="shared" si="16"/>
        <v>No MHA</v>
      </c>
      <c r="K35" s="7" t="str">
        <f t="shared" si="16"/>
        <v>No MHA</v>
      </c>
      <c r="L35" s="7" t="str">
        <f t="shared" si="16"/>
        <v>No MHA</v>
      </c>
      <c r="M35" s="7" t="str">
        <f t="shared" si="16"/>
        <v>No MHA</v>
      </c>
      <c r="N35" s="7" t="str">
        <f t="shared" si="16"/>
        <v>No MHA</v>
      </c>
      <c r="O35" s="7" t="str">
        <f t="shared" si="16"/>
        <v>No MHA</v>
      </c>
      <c r="P35" s="7" t="str">
        <f t="shared" si="16"/>
        <v>No MHA</v>
      </c>
      <c r="Q35" s="7" t="str">
        <f t="shared" si="16"/>
        <v>No MHA</v>
      </c>
      <c r="R35" s="7" t="str">
        <f t="shared" si="16"/>
        <v>No MHA</v>
      </c>
      <c r="S35" s="7" t="str">
        <f t="shared" si="16"/>
        <v>No MHA</v>
      </c>
      <c r="T35" s="7" t="str">
        <f t="shared" si="16"/>
        <v>No MHA</v>
      </c>
    </row>
  </sheetData>
  <sheetProtection algorithmName="SHA-512" hashValue="koxgBZZo8Z+lRsiW/o0kp5f7K11PnqW3W6AE0DUBcqPq47L4m39KazgvqtdhyFMySTqj5JJFxbIyqJ/m6Jy7aw==" saltValue="NNeNGoCxdF764C5DSRw1uA==" spinCount="100000" sheet="1" objects="1" scenarios="1" selectLockedCells="1"/>
  <mergeCells count="3">
    <mergeCell ref="P2:U16"/>
    <mergeCell ref="C17:T17"/>
    <mergeCell ref="B2:M3"/>
  </mergeCells>
  <phoneticPr fontId="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Robert Passmore</cp:lastModifiedBy>
  <dcterms:created xsi:type="dcterms:W3CDTF">2016-02-26T13:28:30Z</dcterms:created>
  <dcterms:modified xsi:type="dcterms:W3CDTF">2026-03-23T15:01:09Z</dcterms:modified>
</cp:coreProperties>
</file>