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rop02004\Desktop\"/>
    </mc:Choice>
  </mc:AlternateContent>
  <xr:revisionPtr revIDLastSave="0" documentId="13_ncr:1_{A55BA103-5F05-4034-969A-E069D856EE09}" xr6:coauthVersionLast="47" xr6:coauthVersionMax="47" xr10:uidLastSave="{00000000-0000-0000-0000-000000000000}"/>
  <bookViews>
    <workbookView xWindow="390" yWindow="390" windowWidth="28770" windowHeight="15450" xr2:uid="{00000000-000D-0000-FFFF-FFFF00000000}"/>
  </bookViews>
  <sheets>
    <sheet name="VAMP - Rate of Pursuit Calc" sheetId="1" r:id="rId1"/>
    <sheet name="Credits for FT rate" sheetId="2" r:id="rId2"/>
  </sheets>
  <definedNames>
    <definedName name="_xlnm.Print_Area" localSheetId="0">'VAMP - Rate of Pursuit Calc'!$F$1:$X$43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 i="1" l="1"/>
  <c r="Q16" i="1" l="1"/>
  <c r="Q15" i="1"/>
  <c r="G31" i="1"/>
  <c r="G30" i="1"/>
  <c r="M7" i="1" l="1"/>
  <c r="G25" i="1" l="1"/>
  <c r="G24" i="1"/>
  <c r="G23" i="1"/>
  <c r="Q14" i="1" l="1"/>
  <c r="G29" i="1" s="1"/>
  <c r="M13" i="1"/>
  <c r="G28" i="1" s="1"/>
  <c r="M12" i="1"/>
  <c r="Q12" i="1" s="1"/>
  <c r="G27" i="1" s="1"/>
  <c r="M11" i="1"/>
  <c r="Q11" i="1" s="1"/>
  <c r="G26" i="1" s="1"/>
  <c r="M10" i="1"/>
  <c r="Q10" i="1" s="1"/>
  <c r="M9" i="1"/>
  <c r="Q9" i="1" s="1"/>
  <c r="M8" i="1"/>
  <c r="Q8" i="1" s="1"/>
  <c r="Q7" i="1"/>
  <c r="G22" i="1" s="1"/>
  <c r="M6" i="1"/>
  <c r="G21" i="1" s="1"/>
  <c r="H20" i="1"/>
  <c r="H30" i="1" l="1"/>
  <c r="H31" i="1"/>
  <c r="G33" i="1"/>
  <c r="H21" i="1"/>
  <c r="H28" i="1"/>
  <c r="H29" i="1"/>
  <c r="H26" i="1"/>
  <c r="H24" i="1"/>
  <c r="H22" i="1"/>
  <c r="H23" i="1"/>
  <c r="H27" i="1"/>
  <c r="H25" i="1"/>
  <c r="I20" i="1"/>
  <c r="I30" i="1" l="1"/>
  <c r="I31" i="1"/>
  <c r="H33" i="1"/>
  <c r="G40" i="1"/>
  <c r="G41" i="1" s="1"/>
  <c r="G36" i="1"/>
  <c r="G37" i="1" s="1"/>
  <c r="I29" i="1"/>
  <c r="I26" i="1"/>
  <c r="I24" i="1"/>
  <c r="I22" i="1"/>
  <c r="I27" i="1"/>
  <c r="I23" i="1"/>
  <c r="I25" i="1"/>
  <c r="I28" i="1"/>
  <c r="I21" i="1"/>
  <c r="J20" i="1"/>
  <c r="J30" i="1" l="1"/>
  <c r="J31" i="1"/>
  <c r="I33" i="1"/>
  <c r="H40" i="1"/>
  <c r="H41" i="1" s="1"/>
  <c r="H36" i="1"/>
  <c r="H37" i="1" s="1"/>
  <c r="J27" i="1"/>
  <c r="J25" i="1"/>
  <c r="J23" i="1"/>
  <c r="J28" i="1"/>
  <c r="J26" i="1"/>
  <c r="J24" i="1"/>
  <c r="J29" i="1"/>
  <c r="J22" i="1"/>
  <c r="J21" i="1"/>
  <c r="K20" i="1"/>
  <c r="K30" i="1" l="1"/>
  <c r="K31" i="1"/>
  <c r="J33" i="1"/>
  <c r="I36" i="1"/>
  <c r="I37" i="1" s="1"/>
  <c r="I40" i="1"/>
  <c r="I41" i="1" s="1"/>
  <c r="K25" i="1"/>
  <c r="K23" i="1"/>
  <c r="K21" i="1"/>
  <c r="K28" i="1"/>
  <c r="K29" i="1"/>
  <c r="K26" i="1"/>
  <c r="K22" i="1"/>
  <c r="K24" i="1"/>
  <c r="K27" i="1"/>
  <c r="L20" i="1"/>
  <c r="L30" i="1" l="1"/>
  <c r="L31" i="1"/>
  <c r="K33" i="1"/>
  <c r="J36" i="1"/>
  <c r="J37" i="1" s="1"/>
  <c r="J40" i="1"/>
  <c r="J41" i="1" s="1"/>
  <c r="L28" i="1"/>
  <c r="L29" i="1"/>
  <c r="L26" i="1"/>
  <c r="L24" i="1"/>
  <c r="L22" i="1"/>
  <c r="L23" i="1"/>
  <c r="L25" i="1"/>
  <c r="L21" i="1"/>
  <c r="L27" i="1"/>
  <c r="M20" i="1"/>
  <c r="M30" i="1" l="1"/>
  <c r="M31" i="1"/>
  <c r="L33" i="1"/>
  <c r="K36" i="1"/>
  <c r="K37" i="1" s="1"/>
  <c r="K40" i="1"/>
  <c r="K41" i="1" s="1"/>
  <c r="M29" i="1"/>
  <c r="M26" i="1"/>
  <c r="M24" i="1"/>
  <c r="M22" i="1"/>
  <c r="M25" i="1"/>
  <c r="M28" i="1"/>
  <c r="M21" i="1"/>
  <c r="M23" i="1"/>
  <c r="M27" i="1"/>
  <c r="N20" i="1"/>
  <c r="N30" i="1" l="1"/>
  <c r="N31" i="1"/>
  <c r="M33" i="1"/>
  <c r="L36" i="1"/>
  <c r="L37" i="1" s="1"/>
  <c r="L40" i="1"/>
  <c r="L41" i="1" s="1"/>
  <c r="N25" i="1"/>
  <c r="N23" i="1"/>
  <c r="N21" i="1"/>
  <c r="N29" i="1"/>
  <c r="N22" i="1"/>
  <c r="N24" i="1"/>
  <c r="N26" i="1"/>
  <c r="N27" i="1"/>
  <c r="N28" i="1"/>
  <c r="O20" i="1"/>
  <c r="O30" i="1" l="1"/>
  <c r="O31" i="1"/>
  <c r="N33" i="1"/>
  <c r="M36" i="1"/>
  <c r="M37" i="1" s="1"/>
  <c r="M40" i="1"/>
  <c r="M41" i="1" s="1"/>
  <c r="O25" i="1"/>
  <c r="O23" i="1"/>
  <c r="O21" i="1"/>
  <c r="O29" i="1"/>
  <c r="O26" i="1"/>
  <c r="O22" i="1"/>
  <c r="O24" i="1"/>
  <c r="O27" i="1"/>
  <c r="O28" i="1"/>
  <c r="P20" i="1"/>
  <c r="P30" i="1" l="1"/>
  <c r="P31" i="1"/>
  <c r="O33" i="1"/>
  <c r="N36" i="1"/>
  <c r="N37" i="1" s="1"/>
  <c r="N40" i="1"/>
  <c r="N41" i="1" s="1"/>
  <c r="P29" i="1"/>
  <c r="P26" i="1"/>
  <c r="P24" i="1"/>
  <c r="P22" i="1"/>
  <c r="P25" i="1"/>
  <c r="P21" i="1"/>
  <c r="P23" i="1"/>
  <c r="P28" i="1"/>
  <c r="P27" i="1"/>
  <c r="Q20" i="1"/>
  <c r="Q30" i="1" l="1"/>
  <c r="Q31" i="1"/>
  <c r="P33" i="1"/>
  <c r="O36" i="1"/>
  <c r="O37" i="1" s="1"/>
  <c r="O40" i="1"/>
  <c r="O41" i="1" s="1"/>
  <c r="Q26" i="1"/>
  <c r="Q24" i="1"/>
  <c r="Q22" i="1"/>
  <c r="Q28" i="1"/>
  <c r="Q25" i="1"/>
  <c r="Q21" i="1"/>
  <c r="Q23" i="1"/>
  <c r="Q27" i="1"/>
  <c r="Q29" i="1"/>
  <c r="R20" i="1"/>
  <c r="R30" i="1" l="1"/>
  <c r="R31" i="1"/>
  <c r="Q33" i="1"/>
  <c r="P36" i="1"/>
  <c r="P37" i="1" s="1"/>
  <c r="P40" i="1"/>
  <c r="P41" i="1" s="1"/>
  <c r="R27" i="1"/>
  <c r="R28" i="1"/>
  <c r="R25" i="1"/>
  <c r="R23" i="1"/>
  <c r="R21" i="1"/>
  <c r="R24" i="1"/>
  <c r="R26" i="1"/>
  <c r="R22" i="1"/>
  <c r="R29" i="1"/>
  <c r="S20" i="1"/>
  <c r="S30" i="1" l="1"/>
  <c r="S31" i="1"/>
  <c r="R33" i="1"/>
  <c r="Q36" i="1"/>
  <c r="Q37" i="1" s="1"/>
  <c r="Q40" i="1"/>
  <c r="Q41" i="1" s="1"/>
  <c r="S28" i="1"/>
  <c r="S25" i="1"/>
  <c r="S23" i="1"/>
  <c r="S21" i="1"/>
  <c r="S26" i="1"/>
  <c r="S27" i="1"/>
  <c r="S22" i="1"/>
  <c r="S24" i="1"/>
  <c r="S29" i="1"/>
  <c r="T20" i="1"/>
  <c r="T30" i="1" l="1"/>
  <c r="T31" i="1"/>
  <c r="S33" i="1"/>
  <c r="R36" i="1"/>
  <c r="R37" i="1" s="1"/>
  <c r="R40" i="1"/>
  <c r="R41" i="1" s="1"/>
  <c r="T29" i="1"/>
  <c r="T26" i="1"/>
  <c r="T24" i="1"/>
  <c r="T22" i="1"/>
  <c r="T27" i="1"/>
  <c r="T23" i="1"/>
  <c r="T28" i="1"/>
  <c r="T25" i="1"/>
  <c r="T21" i="1"/>
  <c r="U20" i="1"/>
  <c r="V20" i="1" l="1"/>
  <c r="U31" i="1"/>
  <c r="U30" i="1"/>
  <c r="T33" i="1"/>
  <c r="S36" i="1"/>
  <c r="S37" i="1" s="1"/>
  <c r="S40" i="1"/>
  <c r="S41" i="1" s="1"/>
  <c r="U26" i="1"/>
  <c r="U24" i="1"/>
  <c r="U22" i="1"/>
  <c r="U27" i="1"/>
  <c r="U28" i="1"/>
  <c r="U25" i="1"/>
  <c r="U29" i="1"/>
  <c r="U21" i="1"/>
  <c r="U23" i="1"/>
  <c r="W20" i="1" l="1"/>
  <c r="X20" i="1" s="1"/>
  <c r="V31" i="1"/>
  <c r="V30" i="1"/>
  <c r="U33" i="1"/>
  <c r="T36" i="1"/>
  <c r="T37" i="1" s="1"/>
  <c r="T40" i="1"/>
  <c r="T41" i="1" s="1"/>
  <c r="V27" i="1"/>
  <c r="V28" i="1"/>
  <c r="V25" i="1"/>
  <c r="V23" i="1"/>
  <c r="V21" i="1"/>
  <c r="V29" i="1"/>
  <c r="V26" i="1"/>
  <c r="V22" i="1"/>
  <c r="V24" i="1"/>
  <c r="X30" i="1" l="1"/>
  <c r="X29" i="1"/>
  <c r="X23" i="1"/>
  <c r="X28" i="1"/>
  <c r="X25" i="1"/>
  <c r="X22" i="1"/>
  <c r="X31" i="1"/>
  <c r="X27" i="1"/>
  <c r="X26" i="1"/>
  <c r="X21" i="1"/>
  <c r="X24" i="1"/>
  <c r="W31" i="1"/>
  <c r="W30" i="1"/>
  <c r="W24" i="1"/>
  <c r="W29" i="1"/>
  <c r="W23" i="1"/>
  <c r="W28" i="1"/>
  <c r="W21" i="1"/>
  <c r="W22" i="1"/>
  <c r="W27" i="1"/>
  <c r="W25" i="1"/>
  <c r="W26" i="1"/>
  <c r="V33" i="1"/>
  <c r="U36" i="1"/>
  <c r="U37" i="1" s="1"/>
  <c r="U40" i="1"/>
  <c r="U41" i="1" s="1"/>
  <c r="X33" i="1" l="1"/>
  <c r="X36" i="1" s="1"/>
  <c r="X37" i="1" s="1"/>
  <c r="X40" i="1"/>
  <c r="X41" i="1" s="1"/>
  <c r="W33" i="1"/>
  <c r="V36" i="1"/>
  <c r="V37" i="1" s="1"/>
  <c r="V40" i="1"/>
  <c r="V41" i="1" s="1"/>
  <c r="W36" i="1" l="1"/>
  <c r="W37" i="1" s="1"/>
  <c r="W40" i="1"/>
  <c r="W41" i="1" s="1"/>
</calcChain>
</file>

<file path=xl/sharedStrings.xml><?xml version="1.0" encoding="utf-8"?>
<sst xmlns="http://schemas.openxmlformats.org/spreadsheetml/2006/main" count="99" uniqueCount="75">
  <si>
    <t>May Term</t>
  </si>
  <si>
    <t>start date</t>
  </si>
  <si>
    <t>end date</t>
  </si>
  <si>
    <t># of weeks</t>
  </si>
  <si>
    <t># of credits</t>
  </si>
  <si>
    <t>Enter date of the first Monday in May</t>
  </si>
  <si>
    <t>NonConforming 1</t>
  </si>
  <si>
    <t>NonConforming 3</t>
  </si>
  <si>
    <t>NonConforming 2</t>
  </si>
  <si>
    <t>Total</t>
  </si>
  <si>
    <t>Rate of Pursuit</t>
  </si>
  <si>
    <t>Pay Status</t>
  </si>
  <si>
    <t>Undergraduate Enrollment Status</t>
  </si>
  <si>
    <t>Graduate Enrollment Status</t>
  </si>
  <si>
    <t>Term</t>
  </si>
  <si>
    <t>Summer Enrollment Status by Week</t>
  </si>
  <si>
    <t>2018 SUMMER SESSION SCHEDULE &amp; ADD/DROP DATES</t>
  </si>
  <si>
    <t>Session¹</t>
  </si>
  <si>
    <t>Length</t>
  </si>
  <si>
    <t>Session Dates</t>
  </si>
  <si>
    <t>Add/Drop</t>
  </si>
  <si>
    <t>Period Ends</t>
  </si>
  <si>
    <t>Holidays</t>
  </si>
  <si>
    <t>Grades Submitted</t>
  </si>
  <si>
    <t>3 weeks</t>
  </si>
  <si>
    <t>Mon. May 7-</t>
  </si>
  <si>
    <t>Fri. May 25</t>
  </si>
  <si>
    <t>Wed. May 9</t>
  </si>
  <si>
    <t>Summer Session 1(SS1)</t>
  </si>
  <si>
    <t>5 weeks</t>
  </si>
  <si>
    <t>Tues. May 29-</t>
  </si>
  <si>
    <t>Fri. June 29</t>
  </si>
  <si>
    <t>Fri. June 1</t>
  </si>
  <si>
    <t>May 28 (classes start May 29)</t>
  </si>
  <si>
    <t>Alternative</t>
  </si>
  <si>
    <r>
      <t>Session 1</t>
    </r>
    <r>
      <rPr>
        <sz val="8"/>
        <color theme="1"/>
        <rFont val="Arial"/>
        <family val="2"/>
      </rPr>
      <t> </t>
    </r>
    <r>
      <rPr>
        <b/>
        <sz val="9"/>
        <color theme="1"/>
        <rFont val="Arial"/>
        <family val="2"/>
      </rPr>
      <t>(AS1)²</t>
    </r>
  </si>
  <si>
    <t>6 weeks</t>
  </si>
  <si>
    <t>Fri. July 6</t>
  </si>
  <si>
    <r>
      <t> </t>
    </r>
    <r>
      <rPr>
        <sz val="8"/>
        <color theme="1"/>
        <rFont val="Arial"/>
        <family val="2"/>
      </rPr>
      <t>Fri. June 1</t>
    </r>
  </si>
  <si>
    <t>&amp; July 4.</t>
  </si>
  <si>
    <t>Summer</t>
  </si>
  <si>
    <r>
      <t>Session 2</t>
    </r>
    <r>
      <rPr>
        <sz val="8"/>
        <color theme="1"/>
        <rFont val="Arial"/>
        <family val="2"/>
      </rPr>
      <t> </t>
    </r>
    <r>
      <rPr>
        <b/>
        <sz val="9"/>
        <color theme="1"/>
        <rFont val="Arial"/>
        <family val="2"/>
      </rPr>
      <t>(SS2)</t>
    </r>
  </si>
  <si>
    <t>Mon. July 9-</t>
  </si>
  <si>
    <t>Fri. Aug 10</t>
  </si>
  <si>
    <r>
      <t> </t>
    </r>
    <r>
      <rPr>
        <sz val="8"/>
        <color theme="1"/>
        <rFont val="Arial"/>
        <family val="2"/>
      </rPr>
      <t>Fri. July 13</t>
    </r>
  </si>
  <si>
    <r>
      <t>Session 2</t>
    </r>
    <r>
      <rPr>
        <sz val="8"/>
        <color theme="1"/>
        <rFont val="Arial"/>
        <family val="2"/>
      </rPr>
      <t> </t>
    </r>
    <r>
      <rPr>
        <b/>
        <sz val="9"/>
        <color theme="1"/>
        <rFont val="Arial"/>
        <family val="2"/>
      </rPr>
      <t>(AS2)²</t>
    </r>
  </si>
  <si>
    <t>Fri. Aug 17</t>
  </si>
  <si>
    <t> Fri. July 13</t>
  </si>
  <si>
    <t>Summer Session 3 (SS3)</t>
  </si>
  <si>
    <t>SS3 courses begin and end at various times throughout the summer; please check your schedule for exact course dates.¹</t>
  </si>
  <si>
    <t>Variable length</t>
  </si>
  <si>
    <t>Courses run at variable lengths between May 7 and Aug 24.</t>
  </si>
  <si>
    <r>
      <t> </t>
    </r>
    <r>
      <rPr>
        <sz val="7"/>
        <color theme="1"/>
        <rFont val="Arial"/>
        <family val="2"/>
      </rPr>
      <t>Fri. May 11</t>
    </r>
  </si>
  <si>
    <t>Only if specific class dates include a date listed above</t>
  </si>
  <si>
    <t>1.5</t>
  </si>
  <si>
    <t>3.0</t>
  </si>
  <si>
    <t>2.5</t>
  </si>
  <si>
    <t>2.0</t>
  </si>
  <si>
    <t>4.0</t>
  </si>
  <si>
    <t>Varies according to length of class</t>
  </si>
  <si>
    <t>Full Time - Undergrad - credits needed to be FT</t>
  </si>
  <si>
    <t>Full Time - Grad  credits needed for FT</t>
  </si>
  <si>
    <r>
      <rPr>
        <b/>
        <sz val="11"/>
        <color theme="1"/>
        <rFont val="Calibri"/>
        <family val="2"/>
        <scheme val="minor"/>
      </rPr>
      <t>Instructions</t>
    </r>
    <r>
      <rPr>
        <sz val="11"/>
        <color theme="1"/>
        <rFont val="Calibri"/>
        <family val="2"/>
        <scheme val="minor"/>
      </rPr>
      <t xml:space="preserve">: User provides values for the cells in red. Output from the calculator will be in navy blue.  </t>
    </r>
    <r>
      <rPr>
        <b/>
        <sz val="11"/>
        <color theme="1"/>
        <rFont val="Calibri"/>
        <family val="2"/>
        <scheme val="minor"/>
      </rPr>
      <t>How it Works</t>
    </r>
    <r>
      <rPr>
        <sz val="11"/>
        <color theme="1"/>
        <rFont val="Calibri"/>
        <family val="2"/>
        <scheme val="minor"/>
      </rPr>
      <t>: the number of weeks is calculated from the date range inputs and the rate of pursuit is determined by multiplying the number of credits taken during each date range by 18 (the scaling factor for semesterly schools) and divided by the number of weeks in the date rage. The weekly enrollment status schedule determines which terms take place during any given week and includes that rate of pursuit to the column for that week. The aggregate rate of pursuit is then compared to current standards of enrollment status for undergraduate and graduate students and indicates the enrollment status from week to week. Finally, the row below each enrollment status indicates whether or not the student will be paid for that week.</t>
    </r>
  </si>
  <si>
    <t>NOTES:  Please be aware that your classes must match the dates listed for the session fo rthe credit rate for FT to be accurate. While this accurate to the best of our knowledge. The VA is the ultimate authority on what your rate of pursuit.</t>
  </si>
  <si>
    <t>Summer Enrollment Status Calculator - Applicable to residential classes only.  If you are taking online courses exclusively, please contact our office.</t>
  </si>
  <si>
    <t>NOTES:  Please be aware that your classes must match the dates listed for the session for the credit rate for FT to be accurate. While this accurate to the best of our knowledge, The VA is the ultimate authority on what your rate of pursuit.</t>
  </si>
  <si>
    <t>3.5</t>
  </si>
  <si>
    <t>`</t>
  </si>
  <si>
    <t>Summer Session 1</t>
  </si>
  <si>
    <t>Alt Session 1</t>
  </si>
  <si>
    <t>Summer Session 2</t>
  </si>
  <si>
    <t>Alt Session 2</t>
  </si>
  <si>
    <t>Summer Spanning</t>
  </si>
  <si>
    <t>Summer Divergent Early</t>
  </si>
  <si>
    <t>Summer Divergent 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</si>
</sst>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rgb="FFC00000"/>
      <name val="Calibri"/>
      <family val="2"/>
      <scheme val="minor"/>
    </font>
    <font>
      <sz val="11"/>
      <color theme="4" tint="-0.499984740745262"/>
      <name val="Calibri"/>
      <family val="2"/>
      <scheme val="minor"/>
    </font>
    <font>
      <sz val="11"/>
      <name val="Calibri"/>
      <family val="2"/>
      <scheme val="minor"/>
    </font>
    <font>
      <b/>
      <sz val="9"/>
      <color rgb="FF3366FF"/>
      <name val="Arial"/>
      <family val="2"/>
    </font>
    <font>
      <sz val="11"/>
      <color theme="1"/>
      <name val="Arial"/>
      <family val="2"/>
    </font>
    <font>
      <b/>
      <sz val="9"/>
      <color theme="1"/>
      <name val="Arial"/>
      <family val="2"/>
    </font>
    <font>
      <b/>
      <sz val="8"/>
      <color theme="1"/>
      <name val="Arial"/>
      <family val="2"/>
    </font>
    <font>
      <sz val="8"/>
      <color theme="1"/>
      <name val="Arial"/>
      <family val="2"/>
    </font>
    <font>
      <sz val="7"/>
      <color theme="1"/>
      <name val="Arial"/>
      <family val="2"/>
    </font>
  </fonts>
  <fills count="5">
    <fill>
      <patternFill patternType="none"/>
    </fill>
    <fill>
      <patternFill patternType="gray125"/>
    </fill>
    <fill>
      <patternFill patternType="solid">
        <fgColor rgb="FFE9EDF2"/>
        <bgColor indexed="64"/>
      </patternFill>
    </fill>
    <fill>
      <patternFill patternType="solid">
        <fgColor theme="8" tint="0.79998168889431442"/>
        <bgColor indexed="64"/>
      </patternFill>
    </fill>
    <fill>
      <patternFill patternType="solid">
        <fgColor rgb="FFFFFF00"/>
        <bgColor indexed="64"/>
      </patternFill>
    </fill>
  </fills>
  <borders count="7">
    <border>
      <left/>
      <right/>
      <top/>
      <bottom/>
      <diagonal/>
    </border>
    <border>
      <left/>
      <right/>
      <top/>
      <bottom style="thin">
        <color auto="1"/>
      </bottom>
      <diagonal/>
    </border>
    <border>
      <left/>
      <right/>
      <top style="medium">
        <color rgb="FFDDDDDD"/>
      </top>
      <bottom/>
      <diagonal/>
    </border>
    <border>
      <left/>
      <right/>
      <top/>
      <bottom style="medium">
        <color rgb="FFDDDDDD"/>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9">
    <xf numFmtId="0" fontId="0" fillId="0" borderId="0" xfId="0"/>
    <xf numFmtId="1" fontId="0" fillId="0" borderId="0" xfId="0" applyNumberFormat="1"/>
    <xf numFmtId="0" fontId="0" fillId="0" borderId="0" xfId="0" applyAlignment="1">
      <alignment horizontal="left" vertical="center" wrapText="1"/>
    </xf>
    <xf numFmtId="0" fontId="1" fillId="0" borderId="1" xfId="0" applyFont="1" applyBorder="1"/>
    <xf numFmtId="0" fontId="3" fillId="0" borderId="0" xfId="0" applyFont="1" applyAlignment="1">
      <alignment horizontal="left" wrapText="1"/>
    </xf>
    <xf numFmtId="0" fontId="3" fillId="0" borderId="0" xfId="0" applyFont="1"/>
    <xf numFmtId="0" fontId="2" fillId="0" borderId="0" xfId="0" applyFont="1" applyProtection="1">
      <protection locked="0"/>
    </xf>
    <xf numFmtId="0" fontId="0" fillId="0" borderId="0" xfId="0" applyAlignment="1">
      <alignment wrapText="1"/>
    </xf>
    <xf numFmtId="14" fontId="4" fillId="0" borderId="0" xfId="0" applyNumberFormat="1" applyFont="1"/>
    <xf numFmtId="0" fontId="4" fillId="0" borderId="0" xfId="0" applyFont="1"/>
    <xf numFmtId="1" fontId="4" fillId="0" borderId="0" xfId="0" applyNumberFormat="1" applyFont="1"/>
    <xf numFmtId="0" fontId="7" fillId="2" borderId="0" xfId="0" applyFont="1" applyFill="1" applyAlignment="1">
      <alignment vertical="top" wrapText="1"/>
    </xf>
    <xf numFmtId="0" fontId="8" fillId="0" borderId="2" xfId="0" applyFont="1" applyBorder="1" applyAlignment="1">
      <alignment vertical="top" wrapText="1"/>
    </xf>
    <xf numFmtId="0" fontId="9" fillId="0" borderId="0" xfId="0" applyFont="1" applyAlignment="1">
      <alignment horizontal="left" vertical="top" wrapText="1"/>
    </xf>
    <xf numFmtId="0" fontId="9" fillId="0" borderId="2" xfId="0" applyFont="1" applyBorder="1" applyAlignment="1">
      <alignment horizontal="left" vertical="top" wrapText="1"/>
    </xf>
    <xf numFmtId="0" fontId="9" fillId="2" borderId="0" xfId="0" applyFont="1" applyFill="1" applyAlignment="1">
      <alignment vertical="top" wrapText="1"/>
    </xf>
    <xf numFmtId="0" fontId="9" fillId="2" borderId="2" xfId="0" applyFont="1" applyFill="1" applyBorder="1" applyAlignment="1">
      <alignment vertical="top" wrapText="1"/>
    </xf>
    <xf numFmtId="0" fontId="7" fillId="0" borderId="0" xfId="0" applyFont="1" applyAlignment="1">
      <alignment vertical="top" wrapText="1"/>
    </xf>
    <xf numFmtId="0" fontId="8" fillId="2" borderId="2" xfId="0" applyFont="1" applyFill="1" applyBorder="1" applyAlignment="1">
      <alignment vertical="top" wrapText="1"/>
    </xf>
    <xf numFmtId="0" fontId="7" fillId="2" borderId="3" xfId="0" applyFont="1" applyFill="1" applyBorder="1" applyAlignment="1">
      <alignment vertical="top" wrapText="1"/>
    </xf>
    <xf numFmtId="0" fontId="0" fillId="0" borderId="0" xfId="0" applyAlignment="1">
      <alignment horizontal="left" vertical="top"/>
    </xf>
    <xf numFmtId="0" fontId="9" fillId="2" borderId="0" xfId="0" applyFont="1" applyFill="1" applyAlignment="1">
      <alignment horizontal="center" vertical="top" wrapText="1"/>
    </xf>
    <xf numFmtId="0" fontId="9" fillId="0" borderId="2" xfId="0" applyFont="1" applyBorder="1" applyAlignment="1">
      <alignment horizontal="left" vertical="center" wrapText="1"/>
    </xf>
    <xf numFmtId="49" fontId="9" fillId="3" borderId="2" xfId="0" applyNumberFormat="1" applyFont="1" applyFill="1" applyBorder="1" applyAlignment="1">
      <alignment horizontal="center" vertical="top" wrapText="1"/>
    </xf>
    <xf numFmtId="14" fontId="4" fillId="0" borderId="0" xfId="0" applyNumberFormat="1" applyFont="1" applyAlignment="1">
      <alignment horizontal="center" vertical="center"/>
    </xf>
    <xf numFmtId="14" fontId="0" fillId="0" borderId="0" xfId="0" applyNumberFormat="1" applyAlignment="1">
      <alignment horizontal="center" vertical="center"/>
    </xf>
    <xf numFmtId="0" fontId="3" fillId="0" borderId="0" xfId="0" applyFont="1" applyAlignment="1">
      <alignment vertical="center" wrapText="1"/>
    </xf>
    <xf numFmtId="14" fontId="2" fillId="4" borderId="0" xfId="0" applyNumberFormat="1" applyFont="1" applyFill="1" applyProtection="1">
      <protection locked="0"/>
    </xf>
    <xf numFmtId="1" fontId="4" fillId="4" borderId="0" xfId="0" applyNumberFormat="1" applyFont="1" applyFill="1"/>
    <xf numFmtId="0" fontId="2" fillId="4" borderId="0" xfId="0" applyFont="1" applyFill="1" applyProtection="1">
      <protection locked="0"/>
    </xf>
    <xf numFmtId="14" fontId="2" fillId="0" borderId="0" xfId="0" applyNumberFormat="1" applyFont="1"/>
    <xf numFmtId="14" fontId="0" fillId="0" borderId="0" xfId="0" applyNumberFormat="1"/>
    <xf numFmtId="0" fontId="3"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top"/>
    </xf>
    <xf numFmtId="0" fontId="8" fillId="2" borderId="2" xfId="0" applyFont="1" applyFill="1" applyBorder="1" applyAlignment="1">
      <alignment vertical="top" wrapText="1"/>
    </xf>
    <xf numFmtId="0" fontId="0" fillId="0" borderId="2" xfId="0" applyBorder="1" applyAlignment="1">
      <alignment vertical="top" wrapText="1"/>
    </xf>
    <xf numFmtId="0" fontId="0" fillId="0" borderId="0" xfId="0" applyAlignment="1">
      <alignment horizontal="left" vertical="top" wrapText="1"/>
    </xf>
    <xf numFmtId="49" fontId="9" fillId="3" borderId="2" xfId="0" applyNumberFormat="1" applyFont="1" applyFill="1" applyBorder="1" applyAlignment="1">
      <alignment horizontal="center" vertical="top" wrapText="1"/>
    </xf>
    <xf numFmtId="49" fontId="9" fillId="3" borderId="3" xfId="0" applyNumberFormat="1" applyFont="1" applyFill="1" applyBorder="1" applyAlignment="1">
      <alignment horizontal="center" vertical="top" wrapText="1"/>
    </xf>
    <xf numFmtId="49" fontId="9" fillId="0" borderId="2" xfId="0" applyNumberFormat="1" applyFont="1" applyBorder="1" applyAlignment="1">
      <alignment horizontal="center" vertical="top" wrapText="1"/>
    </xf>
    <xf numFmtId="49" fontId="9" fillId="0" borderId="3" xfId="0" applyNumberFormat="1" applyFont="1" applyBorder="1" applyAlignment="1">
      <alignment horizontal="center" vertical="top" wrapText="1"/>
    </xf>
    <xf numFmtId="0" fontId="9" fillId="2" borderId="2" xfId="0" applyFont="1" applyFill="1" applyBorder="1" applyAlignment="1">
      <alignment vertical="top" wrapText="1"/>
    </xf>
    <xf numFmtId="0" fontId="9" fillId="2" borderId="0" xfId="0" applyFont="1" applyFill="1" applyAlignment="1">
      <alignment vertical="top" wrapText="1"/>
    </xf>
    <xf numFmtId="0" fontId="6" fillId="2" borderId="2" xfId="0" applyFont="1" applyFill="1" applyBorder="1" applyAlignment="1">
      <alignment vertical="top" wrapText="1"/>
    </xf>
    <xf numFmtId="0" fontId="6" fillId="2" borderId="0" xfId="0" applyFont="1" applyFill="1" applyAlignment="1">
      <alignment vertical="top" wrapText="1"/>
    </xf>
    <xf numFmtId="16" fontId="9" fillId="2" borderId="2" xfId="0" applyNumberFormat="1" applyFont="1" applyFill="1" applyBorder="1" applyAlignment="1">
      <alignment horizontal="left" vertical="top" wrapText="1"/>
    </xf>
    <xf numFmtId="16" fontId="9" fillId="2" borderId="0" xfId="0" applyNumberFormat="1" applyFont="1" applyFill="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7" fillId="2" borderId="0" xfId="0" applyFont="1" applyFill="1" applyAlignment="1">
      <alignment horizontal="left" vertical="top" wrapText="1"/>
    </xf>
    <xf numFmtId="0" fontId="7" fillId="2" borderId="3" xfId="0" applyFont="1" applyFill="1" applyBorder="1" applyAlignment="1">
      <alignment horizontal="left" vertical="top" wrapText="1"/>
    </xf>
    <xf numFmtId="0" fontId="5" fillId="0" borderId="4" xfId="0" applyFont="1" applyBorder="1" applyAlignment="1">
      <alignment vertical="center" wrapText="1"/>
    </xf>
    <xf numFmtId="0" fontId="0" fillId="0" borderId="5" xfId="0" applyBorder="1"/>
    <xf numFmtId="0" fontId="0" fillId="0" borderId="6" xfId="0" applyBorder="1"/>
    <xf numFmtId="0" fontId="9" fillId="2" borderId="3" xfId="0" applyFont="1" applyFill="1" applyBorder="1" applyAlignment="1">
      <alignment vertical="top" wrapText="1"/>
    </xf>
    <xf numFmtId="0" fontId="6" fillId="2" borderId="3" xfId="0" applyFont="1" applyFill="1" applyBorder="1" applyAlignment="1">
      <alignment vertical="top" wrapText="1"/>
    </xf>
    <xf numFmtId="16" fontId="9" fillId="2" borderId="3" xfId="0" applyNumberFormat="1" applyFont="1" applyFill="1" applyBorder="1" applyAlignment="1">
      <alignment horizontal="left" vertical="top" wrapText="1"/>
    </xf>
    <xf numFmtId="0" fontId="7" fillId="2" borderId="0" xfId="0" applyFont="1" applyFill="1" applyAlignment="1">
      <alignment vertical="top" wrapText="1"/>
    </xf>
    <xf numFmtId="0" fontId="7" fillId="2" borderId="3" xfId="0" applyFont="1" applyFill="1" applyBorder="1" applyAlignment="1">
      <alignment vertical="top" wrapText="1"/>
    </xf>
    <xf numFmtId="0" fontId="7" fillId="2" borderId="0" xfId="0" applyFont="1" applyFill="1" applyAlignment="1">
      <alignment horizontal="center" vertical="top" wrapText="1"/>
    </xf>
    <xf numFmtId="0" fontId="7" fillId="2" borderId="3" xfId="0" applyFont="1" applyFill="1" applyBorder="1" applyAlignment="1">
      <alignment horizontal="center" vertical="top" wrapText="1"/>
    </xf>
    <xf numFmtId="0" fontId="8" fillId="0" borderId="2" xfId="0" applyFont="1" applyBorder="1" applyAlignment="1">
      <alignment vertical="top" wrapText="1"/>
    </xf>
    <xf numFmtId="0" fontId="8" fillId="0" borderId="3" xfId="0" applyFont="1" applyBorder="1" applyAlignment="1">
      <alignment vertical="top" wrapText="1"/>
    </xf>
    <xf numFmtId="16" fontId="9" fillId="0" borderId="2" xfId="0" applyNumberFormat="1" applyFont="1" applyBorder="1" applyAlignment="1">
      <alignment horizontal="left" vertical="top" wrapText="1"/>
    </xf>
    <xf numFmtId="16" fontId="9" fillId="0" borderId="3" xfId="0" applyNumberFormat="1" applyFont="1" applyBorder="1" applyAlignment="1">
      <alignment horizontal="left" vertical="top" wrapText="1"/>
    </xf>
    <xf numFmtId="0" fontId="7" fillId="2" borderId="2" xfId="0" applyFont="1" applyFill="1" applyBorder="1" applyAlignment="1">
      <alignmen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299259</xdr:colOff>
      <xdr:row>0</xdr:row>
      <xdr:rowOff>0</xdr:rowOff>
    </xdr:from>
    <xdr:to>
      <xdr:col>17</xdr:col>
      <xdr:colOff>124692</xdr:colOff>
      <xdr:row>4</xdr:row>
      <xdr:rowOff>8482</xdr:rowOff>
    </xdr:to>
    <xdr:sp macro="" textlink="">
      <xdr:nvSpPr>
        <xdr:cNvPr id="2" name="Line Callout 1 1">
          <a:extLst>
            <a:ext uri="{FF2B5EF4-FFF2-40B4-BE49-F238E27FC236}">
              <a16:creationId xmlns:a16="http://schemas.microsoft.com/office/drawing/2014/main" id="{00000000-0008-0000-0000-000002000000}"/>
            </a:ext>
          </a:extLst>
        </xdr:cNvPr>
        <xdr:cNvSpPr/>
      </xdr:nvSpPr>
      <xdr:spPr>
        <a:xfrm>
          <a:off x="15915311" y="0"/>
          <a:ext cx="1759415" cy="788861"/>
        </a:xfrm>
        <a:prstGeom prst="borderCallout1">
          <a:avLst>
            <a:gd name="adj1" fmla="val 1008"/>
            <a:gd name="adj2" fmla="val -181"/>
            <a:gd name="adj3" fmla="val 88844"/>
            <a:gd name="adj4" fmla="val -2889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Enter</a:t>
          </a:r>
          <a:r>
            <a:rPr lang="en-US" sz="1100" baseline="0">
              <a:solidFill>
                <a:sysClr val="windowText" lastClr="000000"/>
              </a:solidFill>
            </a:rPr>
            <a:t> number credits for the session.  Class dates must be the same as  those listed</a:t>
          </a:r>
          <a:endParaRPr lang="en-US" sz="1100">
            <a:solidFill>
              <a:sysClr val="windowText" lastClr="000000"/>
            </a:solidFill>
          </a:endParaRPr>
        </a:p>
      </xdr:txBody>
    </xdr:sp>
    <xdr:clientData/>
  </xdr:twoCellAnchor>
  <xdr:twoCellAnchor>
    <xdr:from>
      <xdr:col>17</xdr:col>
      <xdr:colOff>498718</xdr:colOff>
      <xdr:row>7</xdr:row>
      <xdr:rowOff>152748</xdr:rowOff>
    </xdr:from>
    <xdr:to>
      <xdr:col>21</xdr:col>
      <xdr:colOff>257650</xdr:colOff>
      <xdr:row>10</xdr:row>
      <xdr:rowOff>185998</xdr:rowOff>
    </xdr:to>
    <xdr:sp macro="" textlink="">
      <xdr:nvSpPr>
        <xdr:cNvPr id="3" name="Line Callout 1 2">
          <a:extLst>
            <a:ext uri="{FF2B5EF4-FFF2-40B4-BE49-F238E27FC236}">
              <a16:creationId xmlns:a16="http://schemas.microsoft.com/office/drawing/2014/main" id="{00000000-0008-0000-0000-000003000000}"/>
            </a:ext>
          </a:extLst>
        </xdr:cNvPr>
        <xdr:cNvSpPr/>
      </xdr:nvSpPr>
      <xdr:spPr>
        <a:xfrm>
          <a:off x="18046366" y="1516554"/>
          <a:ext cx="3213909" cy="617739"/>
        </a:xfrm>
        <a:prstGeom prst="borderCallout1">
          <a:avLst>
            <a:gd name="adj1" fmla="val -1352"/>
            <a:gd name="adj2" fmla="val -350"/>
            <a:gd name="adj3" fmla="val 79623"/>
            <a:gd name="adj4" fmla="val -13494"/>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The</a:t>
          </a:r>
          <a:r>
            <a:rPr lang="en-US" sz="1100" baseline="0">
              <a:solidFill>
                <a:sysClr val="windowText" lastClr="000000"/>
              </a:solidFill>
            </a:rPr>
            <a:t> rate of pursuit shows here.  Full time is 9 or more for Graduate Level and 12 or more for Undergraduate level.</a:t>
          </a:r>
          <a:endParaRPr lang="en-US" sz="1100">
            <a:solidFill>
              <a:sysClr val="windowText" lastClr="000000"/>
            </a:solidFill>
          </a:endParaRPr>
        </a:p>
      </xdr:txBody>
    </xdr:sp>
    <xdr:clientData/>
  </xdr:twoCellAnchor>
  <xdr:twoCellAnchor>
    <xdr:from>
      <xdr:col>0</xdr:col>
      <xdr:colOff>48036</xdr:colOff>
      <xdr:row>8</xdr:row>
      <xdr:rowOff>78122</xdr:rowOff>
    </xdr:from>
    <xdr:to>
      <xdr:col>4</xdr:col>
      <xdr:colOff>445597</xdr:colOff>
      <xdr:row>17</xdr:row>
      <xdr:rowOff>26862</xdr:rowOff>
    </xdr:to>
    <xdr:sp macro="" textlink="">
      <xdr:nvSpPr>
        <xdr:cNvPr id="6" name="Line Callout 1 5">
          <a:extLst>
            <a:ext uri="{FF2B5EF4-FFF2-40B4-BE49-F238E27FC236}">
              <a16:creationId xmlns:a16="http://schemas.microsoft.com/office/drawing/2014/main" id="{00000000-0008-0000-0000-000006000000}"/>
            </a:ext>
          </a:extLst>
        </xdr:cNvPr>
        <xdr:cNvSpPr>
          <a:spLocks noChangeAspect="1"/>
        </xdr:cNvSpPr>
      </xdr:nvSpPr>
      <xdr:spPr>
        <a:xfrm>
          <a:off x="48036" y="1571020"/>
          <a:ext cx="2823520" cy="1628250"/>
        </a:xfrm>
        <a:prstGeom prst="borderCallout1">
          <a:avLst>
            <a:gd name="adj1" fmla="val 49894"/>
            <a:gd name="adj2" fmla="val 100756"/>
            <a:gd name="adj3" fmla="val 58619"/>
            <a:gd name="adj4" fmla="val 105468"/>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If you have</a:t>
          </a:r>
          <a:r>
            <a:rPr lang="en-US" sz="1100" baseline="0">
              <a:solidFill>
                <a:sysClr val="windowText" lastClr="000000"/>
              </a:solidFill>
            </a:rPr>
            <a:t> classes that are in Summer Divergent (Early or Late) the start/end dates of your classes do not correspond with the set summer sessions. You need to enter the start and end dates of those classes here. After you enter the dates of your classes and the credits, the calculator will give your rate of pursuit</a:t>
          </a:r>
          <a:endParaRPr lang="en-US" sz="1100">
            <a:solidFill>
              <a:sysClr val="windowText" lastClr="000000"/>
            </a:solidFill>
          </a:endParaRPr>
        </a:p>
      </xdr:txBody>
    </xdr:sp>
    <xdr:clientData/>
  </xdr:twoCellAnchor>
  <xdr:oneCellAnchor>
    <xdr:from>
      <xdr:col>0</xdr:col>
      <xdr:colOff>140214</xdr:colOff>
      <xdr:row>39</xdr:row>
      <xdr:rowOff>170260</xdr:rowOff>
    </xdr:from>
    <xdr:ext cx="3375168" cy="264560"/>
    <xdr:sp macro="" textlink="">
      <xdr:nvSpPr>
        <xdr:cNvPr id="7" name="Line Callout 3 (No Border) 6">
          <a:extLst>
            <a:ext uri="{FF2B5EF4-FFF2-40B4-BE49-F238E27FC236}">
              <a16:creationId xmlns:a16="http://schemas.microsoft.com/office/drawing/2014/main" id="{00000000-0008-0000-0000-000007000000}"/>
            </a:ext>
          </a:extLst>
        </xdr:cNvPr>
        <xdr:cNvSpPr/>
      </xdr:nvSpPr>
      <xdr:spPr>
        <a:xfrm>
          <a:off x="140214" y="6339706"/>
          <a:ext cx="3375168" cy="264560"/>
        </a:xfrm>
        <a:prstGeom prst="callout3">
          <a:avLst>
            <a:gd name="adj1" fmla="val 42801"/>
            <a:gd name="adj2" fmla="val 100272"/>
            <a:gd name="adj3" fmla="val -19224"/>
            <a:gd name="adj4" fmla="val 99356"/>
            <a:gd name="adj5" fmla="val -18987"/>
            <a:gd name="adj6" fmla="val 99357"/>
            <a:gd name="adj7" fmla="val -25275"/>
            <a:gd name="adj8" fmla="val 112142"/>
          </a:avLst>
        </a:prstGeom>
        <a:noFill/>
        <a:ln cmpd="sng">
          <a:solidFill>
            <a:schemeClr val="tx1">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endParaRPr lang="en-US" sz="1100">
            <a:solidFill>
              <a:sysClr val="windowText" lastClr="000000"/>
            </a:solidFill>
          </a:endParaRPr>
        </a:p>
      </xdr:txBody>
    </xdr:sp>
    <xdr:clientData/>
  </xdr:oneCellAnchor>
  <xdr:twoCellAnchor>
    <xdr:from>
      <xdr:col>0</xdr:col>
      <xdr:colOff>67858</xdr:colOff>
      <xdr:row>35</xdr:row>
      <xdr:rowOff>198658</xdr:rowOff>
    </xdr:from>
    <xdr:to>
      <xdr:col>4</xdr:col>
      <xdr:colOff>301868</xdr:colOff>
      <xdr:row>38</xdr:row>
      <xdr:rowOff>63088</xdr:rowOff>
    </xdr:to>
    <xdr:sp macro="" textlink="">
      <xdr:nvSpPr>
        <xdr:cNvPr id="8" name="Line Callout 1 7">
          <a:extLst>
            <a:ext uri="{FF2B5EF4-FFF2-40B4-BE49-F238E27FC236}">
              <a16:creationId xmlns:a16="http://schemas.microsoft.com/office/drawing/2014/main" id="{00000000-0008-0000-0000-000008000000}"/>
            </a:ext>
          </a:extLst>
        </xdr:cNvPr>
        <xdr:cNvSpPr>
          <a:spLocks noChangeAspect="1"/>
        </xdr:cNvSpPr>
      </xdr:nvSpPr>
      <xdr:spPr>
        <a:xfrm>
          <a:off x="67858" y="6908923"/>
          <a:ext cx="2659969" cy="711961"/>
        </a:xfrm>
        <a:prstGeom prst="borderCallout1">
          <a:avLst>
            <a:gd name="adj1" fmla="val 1300"/>
            <a:gd name="adj2" fmla="val 99830"/>
            <a:gd name="adj3" fmla="val 31227"/>
            <a:gd name="adj4" fmla="val 107570"/>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Here you will find your rate of pursuit,</a:t>
          </a:r>
          <a:r>
            <a:rPr lang="en-US" sz="1100" baseline="0">
              <a:solidFill>
                <a:sysClr val="windowText" lastClr="000000"/>
              </a:solidFill>
            </a:rPr>
            <a:t> and if you will recieve MHA (BAH), based on your credit load, and enrollment.</a:t>
          </a:r>
          <a:endParaRPr lang="en-US"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F2:X62"/>
  <sheetViews>
    <sheetView tabSelected="1" topLeftCell="A3" zoomScale="98" zoomScaleNormal="98" workbookViewId="0">
      <selection activeCell="O6" sqref="O6"/>
    </sheetView>
  </sheetViews>
  <sheetFormatPr defaultRowHeight="15" x14ac:dyDescent="0.25"/>
  <cols>
    <col min="6" max="6" width="31.140625" customWidth="1"/>
    <col min="7" max="7" width="12.28515625" customWidth="1"/>
    <col min="8" max="8" width="11.28515625" customWidth="1"/>
    <col min="9" max="9" width="18" bestFit="1" customWidth="1"/>
    <col min="10" max="10" width="11.5703125" customWidth="1"/>
    <col min="11" max="11" width="18" bestFit="1" customWidth="1"/>
    <col min="12" max="12" width="12.7109375" customWidth="1"/>
    <col min="13" max="13" width="18" bestFit="1" customWidth="1"/>
    <col min="14" max="14" width="11.85546875" customWidth="1"/>
    <col min="15" max="15" width="10.7109375" customWidth="1"/>
    <col min="16" max="16" width="11.7109375" customWidth="1"/>
    <col min="17" max="17" width="14.140625" customWidth="1"/>
    <col min="18" max="18" width="13" customWidth="1"/>
    <col min="19" max="19" width="10.85546875" customWidth="1"/>
    <col min="20" max="20" width="11.28515625" customWidth="1"/>
    <col min="21" max="21" width="10.85546875" customWidth="1"/>
    <col min="22" max="22" width="12.5703125" customWidth="1"/>
    <col min="23" max="23" width="12.28515625" customWidth="1"/>
    <col min="24" max="24" width="11.85546875" customWidth="1"/>
    <col min="25" max="25" width="9.7109375" customWidth="1"/>
  </cols>
  <sheetData>
    <row r="2" spans="6:17" x14ac:dyDescent="0.25">
      <c r="F2" s="34" t="s">
        <v>64</v>
      </c>
      <c r="G2" s="34"/>
      <c r="H2" s="34"/>
      <c r="I2" s="34"/>
      <c r="J2" s="34"/>
      <c r="K2" s="34"/>
      <c r="L2" s="34"/>
      <c r="M2" s="34"/>
      <c r="N2" s="34"/>
      <c r="O2" s="34"/>
      <c r="P2" s="34"/>
      <c r="Q2" s="34"/>
    </row>
    <row r="3" spans="6:17" x14ac:dyDescent="0.25">
      <c r="F3" s="34"/>
      <c r="G3" s="34"/>
      <c r="H3" s="34"/>
      <c r="I3" s="34"/>
      <c r="J3" s="34"/>
      <c r="K3" s="34"/>
      <c r="L3" s="34"/>
      <c r="M3" s="34"/>
      <c r="N3" s="34"/>
      <c r="O3" s="34"/>
      <c r="P3" s="34"/>
      <c r="Q3" s="34"/>
    </row>
    <row r="5" spans="6:17" x14ac:dyDescent="0.25">
      <c r="F5" s="3" t="s">
        <v>14</v>
      </c>
      <c r="G5" s="3"/>
      <c r="H5" s="3"/>
      <c r="I5" s="3" t="s">
        <v>1</v>
      </c>
      <c r="J5" s="3"/>
      <c r="K5" s="3" t="s">
        <v>2</v>
      </c>
      <c r="L5" s="3"/>
      <c r="M5" s="3" t="s">
        <v>3</v>
      </c>
      <c r="N5" s="3"/>
      <c r="O5" s="3" t="s">
        <v>4</v>
      </c>
      <c r="P5" s="3"/>
      <c r="Q5" s="3" t="s">
        <v>10</v>
      </c>
    </row>
    <row r="6" spans="6:17" x14ac:dyDescent="0.25">
      <c r="F6" t="s">
        <v>0</v>
      </c>
      <c r="I6" s="8">
        <v>45418</v>
      </c>
      <c r="J6" s="9"/>
      <c r="K6" s="8">
        <v>45436</v>
      </c>
      <c r="M6" s="1">
        <f>ROUND((K6-I6+1)/7,0)</f>
        <v>3</v>
      </c>
      <c r="O6" s="6">
        <v>0</v>
      </c>
      <c r="Q6" s="1">
        <f t="shared" ref="Q6:Q14" si="0">(O6*18)/M6</f>
        <v>0</v>
      </c>
    </row>
    <row r="7" spans="6:17" x14ac:dyDescent="0.25">
      <c r="F7" t="s">
        <v>68</v>
      </c>
      <c r="I7" s="8">
        <v>45440</v>
      </c>
      <c r="J7" s="9"/>
      <c r="K7" s="8">
        <v>45471</v>
      </c>
      <c r="M7" s="1">
        <f>ROUND((K7-I7+1)/7,0)</f>
        <v>5</v>
      </c>
      <c r="O7" s="6">
        <v>0</v>
      </c>
      <c r="Q7" s="1">
        <f t="shared" si="0"/>
        <v>0</v>
      </c>
    </row>
    <row r="8" spans="6:17" x14ac:dyDescent="0.25">
      <c r="F8" t="s">
        <v>69</v>
      </c>
      <c r="I8" s="8">
        <v>45440</v>
      </c>
      <c r="J8" s="9"/>
      <c r="K8" s="8">
        <v>45478</v>
      </c>
      <c r="M8" s="1">
        <f t="shared" ref="M8:M13" si="1">ROUND((K8-I8+1)/7,0)</f>
        <v>6</v>
      </c>
      <c r="O8" s="6">
        <v>0</v>
      </c>
      <c r="Q8" s="1">
        <f t="shared" si="0"/>
        <v>0</v>
      </c>
    </row>
    <row r="9" spans="6:17" x14ac:dyDescent="0.25">
      <c r="F9" t="s">
        <v>70</v>
      </c>
      <c r="I9" s="8">
        <v>45481</v>
      </c>
      <c r="J9" s="9"/>
      <c r="K9" s="8">
        <v>45513</v>
      </c>
      <c r="M9" s="1">
        <f t="shared" si="1"/>
        <v>5</v>
      </c>
      <c r="O9" s="6">
        <v>0</v>
      </c>
      <c r="Q9" s="1">
        <f t="shared" si="0"/>
        <v>0</v>
      </c>
    </row>
    <row r="10" spans="6:17" x14ac:dyDescent="0.25">
      <c r="F10" t="s">
        <v>71</v>
      </c>
      <c r="I10" s="8">
        <v>45481</v>
      </c>
      <c r="J10" s="9"/>
      <c r="K10" s="8">
        <v>45520</v>
      </c>
      <c r="M10" s="1">
        <f t="shared" si="1"/>
        <v>6</v>
      </c>
      <c r="O10" s="6">
        <v>0</v>
      </c>
      <c r="Q10" s="1">
        <f t="shared" si="0"/>
        <v>0</v>
      </c>
    </row>
    <row r="11" spans="6:17" x14ac:dyDescent="0.25">
      <c r="F11" t="s">
        <v>72</v>
      </c>
      <c r="I11" s="8">
        <v>45418</v>
      </c>
      <c r="J11" s="9"/>
      <c r="K11" s="8">
        <v>45527</v>
      </c>
      <c r="M11" s="1">
        <f t="shared" si="1"/>
        <v>16</v>
      </c>
      <c r="O11" s="6">
        <v>0</v>
      </c>
      <c r="Q11" s="1">
        <f t="shared" si="0"/>
        <v>0</v>
      </c>
    </row>
    <row r="12" spans="6:17" x14ac:dyDescent="0.25">
      <c r="F12" t="s">
        <v>73</v>
      </c>
      <c r="I12" s="30">
        <v>45418</v>
      </c>
      <c r="K12" s="30">
        <v>45527</v>
      </c>
      <c r="M12" s="10">
        <f t="shared" si="1"/>
        <v>16</v>
      </c>
      <c r="O12" s="6">
        <v>0</v>
      </c>
      <c r="P12" t="s">
        <v>67</v>
      </c>
      <c r="Q12" s="1">
        <f t="shared" si="0"/>
        <v>0</v>
      </c>
    </row>
    <row r="13" spans="6:17" x14ac:dyDescent="0.25">
      <c r="F13" t="s">
        <v>74</v>
      </c>
      <c r="I13" s="30">
        <v>45490</v>
      </c>
      <c r="K13" s="30">
        <v>45527</v>
      </c>
      <c r="M13" s="10">
        <f t="shared" si="1"/>
        <v>5</v>
      </c>
      <c r="O13" s="6">
        <v>0</v>
      </c>
      <c r="Q13" s="1">
        <v>0</v>
      </c>
    </row>
    <row r="14" spans="6:17" x14ac:dyDescent="0.25">
      <c r="F14" t="s">
        <v>6</v>
      </c>
      <c r="I14" s="27"/>
      <c r="J14" s="31"/>
      <c r="K14" s="27"/>
      <c r="M14" s="28"/>
      <c r="O14" s="29"/>
      <c r="Q14" s="1" t="e">
        <f t="shared" si="0"/>
        <v>#DIV/0!</v>
      </c>
    </row>
    <row r="15" spans="6:17" x14ac:dyDescent="0.25">
      <c r="F15" t="s">
        <v>8</v>
      </c>
      <c r="I15" s="27"/>
      <c r="K15" s="27"/>
      <c r="M15" s="28"/>
      <c r="O15" s="29"/>
      <c r="Q15" s="1" t="e">
        <f t="shared" ref="Q15:Q16" si="2">(O15*18)/M15</f>
        <v>#DIV/0!</v>
      </c>
    </row>
    <row r="16" spans="6:17" x14ac:dyDescent="0.25">
      <c r="F16" t="s">
        <v>7</v>
      </c>
      <c r="I16" s="27"/>
      <c r="K16" s="27"/>
      <c r="M16" s="28"/>
      <c r="O16" s="29"/>
      <c r="Q16" s="1" t="e">
        <f t="shared" si="2"/>
        <v>#DIV/0!</v>
      </c>
    </row>
    <row r="17" spans="6:24" x14ac:dyDescent="0.25">
      <c r="I17" s="30"/>
      <c r="K17" s="30"/>
      <c r="M17" s="10"/>
      <c r="O17" s="6"/>
    </row>
    <row r="19" spans="6:24" ht="30" x14ac:dyDescent="0.25">
      <c r="F19" s="2" t="s">
        <v>5</v>
      </c>
      <c r="G19" s="33" t="s">
        <v>15</v>
      </c>
      <c r="H19" s="33"/>
      <c r="I19" s="33"/>
      <c r="J19" s="33"/>
      <c r="K19" s="33"/>
      <c r="L19" s="33"/>
      <c r="M19" s="33"/>
      <c r="N19" s="33"/>
      <c r="O19" s="33"/>
      <c r="P19" s="33"/>
      <c r="Q19" s="33"/>
      <c r="R19" s="33"/>
      <c r="S19" s="33"/>
      <c r="T19" s="33"/>
      <c r="U19" s="33"/>
      <c r="V19" s="33"/>
      <c r="W19" s="33"/>
      <c r="X19" s="33"/>
    </row>
    <row r="20" spans="6:24" x14ac:dyDescent="0.25">
      <c r="F20" s="2"/>
      <c r="G20" s="24">
        <v>45418</v>
      </c>
      <c r="H20" s="25">
        <f>G20+7</f>
        <v>45425</v>
      </c>
      <c r="I20" s="25">
        <f t="shared" ref="I20:U20" si="3">H20+7</f>
        <v>45432</v>
      </c>
      <c r="J20" s="25">
        <f t="shared" si="3"/>
        <v>45439</v>
      </c>
      <c r="K20" s="25">
        <f t="shared" si="3"/>
        <v>45446</v>
      </c>
      <c r="L20" s="25">
        <f t="shared" si="3"/>
        <v>45453</v>
      </c>
      <c r="M20" s="25">
        <f t="shared" si="3"/>
        <v>45460</v>
      </c>
      <c r="N20" s="25">
        <f t="shared" si="3"/>
        <v>45467</v>
      </c>
      <c r="O20" s="25">
        <f t="shared" si="3"/>
        <v>45474</v>
      </c>
      <c r="P20" s="25">
        <f t="shared" si="3"/>
        <v>45481</v>
      </c>
      <c r="Q20" s="25">
        <f t="shared" si="3"/>
        <v>45488</v>
      </c>
      <c r="R20" s="25">
        <f t="shared" si="3"/>
        <v>45495</v>
      </c>
      <c r="S20" s="25">
        <f t="shared" si="3"/>
        <v>45502</v>
      </c>
      <c r="T20" s="25">
        <f t="shared" si="3"/>
        <v>45509</v>
      </c>
      <c r="U20" s="25">
        <f t="shared" si="3"/>
        <v>45516</v>
      </c>
      <c r="V20" s="25">
        <f>U20+7</f>
        <v>45523</v>
      </c>
      <c r="W20" s="25">
        <f t="shared" ref="W20:X20" si="4">V20+7</f>
        <v>45530</v>
      </c>
      <c r="X20" s="25">
        <f t="shared" si="4"/>
        <v>45537</v>
      </c>
    </row>
    <row r="21" spans="6:24" x14ac:dyDescent="0.25">
      <c r="F21" t="s">
        <v>0</v>
      </c>
      <c r="G21" s="1">
        <f t="shared" ref="G21:V21" si="5">IF(G$20&gt;=$I6, IF(G$20&lt;=$K6, $Q6, 0), IF($I6-G$20&gt;0, IF($I6-G$20&lt;7, $Q6*(7-$I6+G$20)/7, 0), 0))</f>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ref="W21:X21" si="6">IF(W$20&gt;=$I6, IF(W$20&lt;=$K6, $Q6, 0), IF($I6-W$20&gt;0, IF($I6-W$20&lt;7, $Q6*(7-$I6+W$20)/7, 0), 0))</f>
        <v>0</v>
      </c>
      <c r="X21" s="1">
        <f t="shared" si="6"/>
        <v>0</v>
      </c>
    </row>
    <row r="22" spans="6:24" x14ac:dyDescent="0.25">
      <c r="F22" t="s">
        <v>68</v>
      </c>
      <c r="G22" s="1">
        <f t="shared" ref="G22:V22" si="7">IF(G$20&gt;=$I7, IF(G$20&lt;=$K7, $Q7, 0), IF($I7-G$20&gt;0, IF($I7-G$20&lt;7, $Q7*(7-$I7+G$20)/7, 0), 0))</f>
        <v>0</v>
      </c>
      <c r="H22" s="1">
        <f t="shared" si="7"/>
        <v>0</v>
      </c>
      <c r="I22" s="1">
        <f t="shared" si="7"/>
        <v>0</v>
      </c>
      <c r="J22" s="1">
        <f t="shared" si="7"/>
        <v>0</v>
      </c>
      <c r="K22" s="1">
        <f t="shared" si="7"/>
        <v>0</v>
      </c>
      <c r="L22" s="1">
        <f t="shared" si="7"/>
        <v>0</v>
      </c>
      <c r="M22" s="1">
        <f t="shared" si="7"/>
        <v>0</v>
      </c>
      <c r="N22" s="1">
        <f t="shared" si="7"/>
        <v>0</v>
      </c>
      <c r="O22" s="1">
        <f t="shared" si="7"/>
        <v>0</v>
      </c>
      <c r="P22" s="1">
        <f t="shared" si="7"/>
        <v>0</v>
      </c>
      <c r="Q22" s="1">
        <f t="shared" si="7"/>
        <v>0</v>
      </c>
      <c r="R22" s="1">
        <f t="shared" si="7"/>
        <v>0</v>
      </c>
      <c r="S22" s="1">
        <f t="shared" si="7"/>
        <v>0</v>
      </c>
      <c r="T22" s="1">
        <f t="shared" si="7"/>
        <v>0</v>
      </c>
      <c r="U22" s="1">
        <f t="shared" si="7"/>
        <v>0</v>
      </c>
      <c r="V22" s="1">
        <f t="shared" si="7"/>
        <v>0</v>
      </c>
      <c r="W22" s="1">
        <f t="shared" ref="W22:X22" si="8">IF(W$20&gt;=$I7, IF(W$20&lt;=$K7, $Q7, 0), IF($I7-W$20&gt;0, IF($I7-W$20&lt;7, $Q7*(7-$I7+W$20)/7, 0), 0))</f>
        <v>0</v>
      </c>
      <c r="X22" s="1">
        <f t="shared" si="8"/>
        <v>0</v>
      </c>
    </row>
    <row r="23" spans="6:24" x14ac:dyDescent="0.25">
      <c r="F23" t="s">
        <v>69</v>
      </c>
      <c r="G23" s="1">
        <f t="shared" ref="G23:V23" si="9">IF(G$20&gt;=$I8, IF(G$20&lt;=$K8, $Q8, 0), IF($I8-G$20&gt;0, IF($I8-G$20&lt;7, $Q8*(7-$I8+G$20)/7, 0), 0))</f>
        <v>0</v>
      </c>
      <c r="H23" s="1">
        <f t="shared" si="9"/>
        <v>0</v>
      </c>
      <c r="I23" s="1">
        <f t="shared" si="9"/>
        <v>0</v>
      </c>
      <c r="J23" s="1">
        <f t="shared" si="9"/>
        <v>0</v>
      </c>
      <c r="K23" s="1">
        <f t="shared" si="9"/>
        <v>0</v>
      </c>
      <c r="L23" s="1">
        <f t="shared" si="9"/>
        <v>0</v>
      </c>
      <c r="M23" s="1">
        <f t="shared" si="9"/>
        <v>0</v>
      </c>
      <c r="N23" s="1">
        <f t="shared" si="9"/>
        <v>0</v>
      </c>
      <c r="O23" s="1">
        <f t="shared" si="9"/>
        <v>0</v>
      </c>
      <c r="P23" s="1">
        <f t="shared" si="9"/>
        <v>0</v>
      </c>
      <c r="Q23" s="1">
        <f t="shared" si="9"/>
        <v>0</v>
      </c>
      <c r="R23" s="1">
        <f t="shared" si="9"/>
        <v>0</v>
      </c>
      <c r="S23" s="1">
        <f t="shared" si="9"/>
        <v>0</v>
      </c>
      <c r="T23" s="1">
        <f t="shared" si="9"/>
        <v>0</v>
      </c>
      <c r="U23" s="1">
        <f t="shared" si="9"/>
        <v>0</v>
      </c>
      <c r="V23" s="1">
        <f t="shared" si="9"/>
        <v>0</v>
      </c>
      <c r="W23" s="1">
        <f t="shared" ref="W23:X23" si="10">IF(W$20&gt;=$I8, IF(W$20&lt;=$K8, $Q8, 0), IF($I8-W$20&gt;0, IF($I8-W$20&lt;7, $Q8*(7-$I8+W$20)/7, 0), 0))</f>
        <v>0</v>
      </c>
      <c r="X23" s="1">
        <f t="shared" si="10"/>
        <v>0</v>
      </c>
    </row>
    <row r="24" spans="6:24" x14ac:dyDescent="0.25">
      <c r="F24" t="s">
        <v>70</v>
      </c>
      <c r="G24" s="1">
        <f t="shared" ref="G24:V24" si="11">IF(G$20&gt;=$I9, IF(G$20&lt;=$K9, $Q9, 0), IF($I9-G$20&gt;0, IF($I9-G$20&lt;7, $Q9*(7-$I9+G$20)/7, 0), 0))</f>
        <v>0</v>
      </c>
      <c r="H24" s="1">
        <f t="shared" si="11"/>
        <v>0</v>
      </c>
      <c r="I24" s="1">
        <f t="shared" si="11"/>
        <v>0</v>
      </c>
      <c r="J24" s="1">
        <f t="shared" si="11"/>
        <v>0</v>
      </c>
      <c r="K24" s="1">
        <f t="shared" si="11"/>
        <v>0</v>
      </c>
      <c r="L24" s="1">
        <f t="shared" si="11"/>
        <v>0</v>
      </c>
      <c r="M24" s="1">
        <f t="shared" si="11"/>
        <v>0</v>
      </c>
      <c r="N24" s="1">
        <f t="shared" si="11"/>
        <v>0</v>
      </c>
      <c r="O24" s="1">
        <f t="shared" si="11"/>
        <v>0</v>
      </c>
      <c r="P24" s="1">
        <f t="shared" si="11"/>
        <v>0</v>
      </c>
      <c r="Q24" s="1">
        <f t="shared" si="11"/>
        <v>0</v>
      </c>
      <c r="R24" s="1">
        <f t="shared" si="11"/>
        <v>0</v>
      </c>
      <c r="S24" s="1">
        <f t="shared" si="11"/>
        <v>0</v>
      </c>
      <c r="T24" s="1">
        <f t="shared" si="11"/>
        <v>0</v>
      </c>
      <c r="U24" s="1">
        <f t="shared" si="11"/>
        <v>0</v>
      </c>
      <c r="V24" s="1">
        <f t="shared" si="11"/>
        <v>0</v>
      </c>
      <c r="W24" s="1">
        <f t="shared" ref="W24:X24" si="12">IF(W$20&gt;=$I9, IF(W$20&lt;=$K9, $Q9, 0), IF($I9-W$20&gt;0, IF($I9-W$20&lt;7, $Q9*(7-$I9+W$20)/7, 0), 0))</f>
        <v>0</v>
      </c>
      <c r="X24" s="1">
        <f t="shared" si="12"/>
        <v>0</v>
      </c>
    </row>
    <row r="25" spans="6:24" x14ac:dyDescent="0.25">
      <c r="F25" t="s">
        <v>71</v>
      </c>
      <c r="G25" s="1">
        <f t="shared" ref="G25:V25" si="13">IF(G$20&gt;=$I10, IF(G$20&lt;=$K10, $Q10, 0), IF($I10-G$20&gt;0, IF($I10-G$20&lt;7, $Q10*(7-$I10+G$20)/7, 0), 0))</f>
        <v>0</v>
      </c>
      <c r="H25" s="1">
        <f t="shared" si="13"/>
        <v>0</v>
      </c>
      <c r="I25" s="1">
        <f t="shared" si="13"/>
        <v>0</v>
      </c>
      <c r="J25" s="1">
        <f t="shared" si="13"/>
        <v>0</v>
      </c>
      <c r="K25" s="1">
        <f t="shared" si="13"/>
        <v>0</v>
      </c>
      <c r="L25" s="1">
        <f t="shared" si="13"/>
        <v>0</v>
      </c>
      <c r="M25" s="1">
        <f t="shared" si="13"/>
        <v>0</v>
      </c>
      <c r="N25" s="1">
        <f t="shared" si="13"/>
        <v>0</v>
      </c>
      <c r="O25" s="1">
        <f t="shared" si="13"/>
        <v>0</v>
      </c>
      <c r="P25" s="1">
        <f t="shared" si="13"/>
        <v>0</v>
      </c>
      <c r="Q25" s="1">
        <f t="shared" si="13"/>
        <v>0</v>
      </c>
      <c r="R25" s="1">
        <f t="shared" si="13"/>
        <v>0</v>
      </c>
      <c r="S25" s="1">
        <f t="shared" si="13"/>
        <v>0</v>
      </c>
      <c r="T25" s="1">
        <f t="shared" si="13"/>
        <v>0</v>
      </c>
      <c r="U25" s="1">
        <f t="shared" si="13"/>
        <v>0</v>
      </c>
      <c r="V25" s="1">
        <f t="shared" si="13"/>
        <v>0</v>
      </c>
      <c r="W25" s="1">
        <f t="shared" ref="W25:X25" si="14">IF(W$20&gt;=$I10, IF(W$20&lt;=$K10, $Q10, 0), IF($I10-W$20&gt;0, IF($I10-W$20&lt;7, $Q10*(7-$I10+W$20)/7, 0), 0))</f>
        <v>0</v>
      </c>
      <c r="X25" s="1">
        <f t="shared" si="14"/>
        <v>0</v>
      </c>
    </row>
    <row r="26" spans="6:24" x14ac:dyDescent="0.25">
      <c r="F26" t="s">
        <v>72</v>
      </c>
      <c r="G26" s="1">
        <f t="shared" ref="G26:V26" si="15">IF(G$20&gt;=$I11, IF(G$20&lt;=$K11, $Q11, 0), IF($I11-G$20&gt;0, IF($I11-G$20&lt;7, $Q11*(7-$I11+G$20)/7, 0), 0))</f>
        <v>0</v>
      </c>
      <c r="H26" s="1">
        <f t="shared" si="15"/>
        <v>0</v>
      </c>
      <c r="I26" s="1">
        <f t="shared" si="15"/>
        <v>0</v>
      </c>
      <c r="J26" s="1">
        <f t="shared" si="15"/>
        <v>0</v>
      </c>
      <c r="K26" s="1">
        <f t="shared" si="15"/>
        <v>0</v>
      </c>
      <c r="L26" s="1">
        <f t="shared" si="15"/>
        <v>0</v>
      </c>
      <c r="M26" s="1">
        <f t="shared" si="15"/>
        <v>0</v>
      </c>
      <c r="N26" s="1">
        <f t="shared" si="15"/>
        <v>0</v>
      </c>
      <c r="O26" s="1">
        <f t="shared" si="15"/>
        <v>0</v>
      </c>
      <c r="P26" s="1">
        <f t="shared" si="15"/>
        <v>0</v>
      </c>
      <c r="Q26" s="1">
        <f t="shared" si="15"/>
        <v>0</v>
      </c>
      <c r="R26" s="1">
        <f t="shared" si="15"/>
        <v>0</v>
      </c>
      <c r="S26" s="1">
        <f t="shared" si="15"/>
        <v>0</v>
      </c>
      <c r="T26" s="1">
        <f t="shared" si="15"/>
        <v>0</v>
      </c>
      <c r="U26" s="1">
        <f t="shared" si="15"/>
        <v>0</v>
      </c>
      <c r="V26" s="1">
        <f t="shared" si="15"/>
        <v>0</v>
      </c>
      <c r="W26" s="1">
        <f t="shared" ref="W26:X26" si="16">IF(W$20&gt;=$I11, IF(W$20&lt;=$K11, $Q11, 0), IF($I11-W$20&gt;0, IF($I11-W$20&lt;7, $Q11*(7-$I11+W$20)/7, 0), 0))</f>
        <v>0</v>
      </c>
      <c r="X26" s="1">
        <f t="shared" si="16"/>
        <v>0</v>
      </c>
    </row>
    <row r="27" spans="6:24" x14ac:dyDescent="0.25">
      <c r="F27" t="s">
        <v>73</v>
      </c>
      <c r="G27" s="1">
        <f t="shared" ref="G27:J27" si="17">IF(G$20&gt;=$I12, IF(G$20&lt;=$K12, $Q12, 0), IF($I12-G$20&gt;0, IF($I12-G$20&lt;7, $Q12*(7-$I12+G$20)/7, 0), 0))</f>
        <v>0</v>
      </c>
      <c r="H27" s="1">
        <f t="shared" si="17"/>
        <v>0</v>
      </c>
      <c r="I27" s="1">
        <f t="shared" si="17"/>
        <v>0</v>
      </c>
      <c r="J27" s="1">
        <f t="shared" si="17"/>
        <v>0</v>
      </c>
      <c r="K27" s="1">
        <f t="shared" ref="K27:V27" si="18">IF(K$20&gt;=$I12, IF(K$20&lt;=$K12, $Q12, 0), IF($I12-K$20&gt;0, IF($I12-K$20&lt;7, $Q12*(7-$I12+K$20)/7, 0), 0))</f>
        <v>0</v>
      </c>
      <c r="L27" s="1">
        <f t="shared" si="18"/>
        <v>0</v>
      </c>
      <c r="M27" s="1">
        <f t="shared" si="18"/>
        <v>0</v>
      </c>
      <c r="N27" s="1">
        <f t="shared" si="18"/>
        <v>0</v>
      </c>
      <c r="O27" s="1">
        <f t="shared" si="18"/>
        <v>0</v>
      </c>
      <c r="P27" s="1">
        <f t="shared" si="18"/>
        <v>0</v>
      </c>
      <c r="Q27" s="1">
        <f t="shared" si="18"/>
        <v>0</v>
      </c>
      <c r="R27" s="1">
        <f t="shared" si="18"/>
        <v>0</v>
      </c>
      <c r="S27" s="1">
        <f t="shared" si="18"/>
        <v>0</v>
      </c>
      <c r="T27" s="1">
        <f t="shared" si="18"/>
        <v>0</v>
      </c>
      <c r="U27" s="1">
        <f t="shared" si="18"/>
        <v>0</v>
      </c>
      <c r="V27" s="1">
        <f t="shared" si="18"/>
        <v>0</v>
      </c>
      <c r="W27" s="1">
        <f t="shared" ref="W27:X27" si="19">IF(W$20&gt;=$I12, IF(W$20&lt;=$K12, $Q12, 0), IF($I12-W$20&gt;0, IF($I12-W$20&lt;7, $Q12*(7-$I12+W$20)/7, 0), 0))</f>
        <v>0</v>
      </c>
      <c r="X27" s="1">
        <f t="shared" si="19"/>
        <v>0</v>
      </c>
    </row>
    <row r="28" spans="6:24" x14ac:dyDescent="0.25">
      <c r="F28" t="s">
        <v>74</v>
      </c>
      <c r="G28" s="1">
        <f t="shared" ref="G28:J29" si="20">IF(G$20&gt;=$I13, IF(G$20&lt;=$K13, $Q13, 0), IF($I13-G$20&gt;0, IF($I13-G$20&lt;7, $Q13*(7-$I13+G$20)/7, 0), 0))</f>
        <v>0</v>
      </c>
      <c r="H28" s="1">
        <f t="shared" si="20"/>
        <v>0</v>
      </c>
      <c r="I28" s="1">
        <f t="shared" si="20"/>
        <v>0</v>
      </c>
      <c r="J28" s="1">
        <f t="shared" si="20"/>
        <v>0</v>
      </c>
      <c r="K28" s="1">
        <f t="shared" ref="K28:V28" si="21">IF(K$20&gt;=$I13, IF(K$20&lt;=$K13, $Q13, 0), IF($I13-K$20&gt;0, IF($I13-K$20&lt;7, $Q13*(7-$I13+K$20)/7, 0), 0))</f>
        <v>0</v>
      </c>
      <c r="L28" s="1">
        <f t="shared" si="21"/>
        <v>0</v>
      </c>
      <c r="M28" s="1">
        <f t="shared" si="21"/>
        <v>0</v>
      </c>
      <c r="N28" s="1">
        <f t="shared" si="21"/>
        <v>0</v>
      </c>
      <c r="O28" s="1">
        <f t="shared" si="21"/>
        <v>0</v>
      </c>
      <c r="P28" s="1">
        <f t="shared" si="21"/>
        <v>0</v>
      </c>
      <c r="Q28" s="1">
        <f t="shared" si="21"/>
        <v>0</v>
      </c>
      <c r="R28" s="1">
        <f t="shared" si="21"/>
        <v>0</v>
      </c>
      <c r="S28" s="1">
        <f t="shared" si="21"/>
        <v>0</v>
      </c>
      <c r="T28" s="1">
        <f t="shared" si="21"/>
        <v>0</v>
      </c>
      <c r="U28" s="1">
        <f t="shared" si="21"/>
        <v>0</v>
      </c>
      <c r="V28" s="1">
        <f t="shared" si="21"/>
        <v>0</v>
      </c>
      <c r="W28" s="1">
        <f t="shared" ref="W28:X28" si="22">IF(W$20&gt;=$I13, IF(W$20&lt;=$K13, $Q13, 0), IF($I13-W$20&gt;0, IF($I13-W$20&lt;7, $Q13*(7-$I13+W$20)/7, 0), 0))</f>
        <v>0</v>
      </c>
      <c r="X28" s="1">
        <f t="shared" si="22"/>
        <v>0</v>
      </c>
    </row>
    <row r="29" spans="6:24" x14ac:dyDescent="0.25">
      <c r="F29" t="s">
        <v>6</v>
      </c>
      <c r="G29" s="1">
        <f t="shared" si="20"/>
        <v>0</v>
      </c>
      <c r="H29" s="1">
        <f t="shared" si="20"/>
        <v>0</v>
      </c>
      <c r="I29" s="1">
        <f t="shared" si="20"/>
        <v>0</v>
      </c>
      <c r="J29" s="1">
        <f t="shared" si="20"/>
        <v>0</v>
      </c>
      <c r="K29" s="1">
        <f t="shared" ref="K29:V29" si="23">IF(K$20&gt;=$I14, IF(K$20&lt;=$K14, $Q14, 0), IF($I14-K$20&gt;0, IF($I14-K$20&lt;7, $Q14*(7-$I14+K$20)/7, 0), 0))</f>
        <v>0</v>
      </c>
      <c r="L29" s="1">
        <f t="shared" si="23"/>
        <v>0</v>
      </c>
      <c r="M29" s="1">
        <f t="shared" si="23"/>
        <v>0</v>
      </c>
      <c r="N29" s="1">
        <f t="shared" si="23"/>
        <v>0</v>
      </c>
      <c r="O29" s="1">
        <f t="shared" si="23"/>
        <v>0</v>
      </c>
      <c r="P29" s="1">
        <f t="shared" si="23"/>
        <v>0</v>
      </c>
      <c r="Q29" s="1">
        <f t="shared" si="23"/>
        <v>0</v>
      </c>
      <c r="R29" s="1">
        <f t="shared" si="23"/>
        <v>0</v>
      </c>
      <c r="S29" s="1">
        <f t="shared" si="23"/>
        <v>0</v>
      </c>
      <c r="T29" s="1">
        <f t="shared" si="23"/>
        <v>0</v>
      </c>
      <c r="U29" s="1">
        <f t="shared" si="23"/>
        <v>0</v>
      </c>
      <c r="V29" s="1">
        <f t="shared" si="23"/>
        <v>0</v>
      </c>
      <c r="W29" s="1">
        <f t="shared" ref="W29:X31" si="24">IF(W$20&gt;=$I14, IF(W$20&lt;=$K14, $Q14, 0), IF($I14-W$20&gt;0, IF($I14-W$20&lt;7, $Q14*(7-$I14+W$20)/7, 0), 0))</f>
        <v>0</v>
      </c>
      <c r="X29" s="1">
        <f t="shared" si="24"/>
        <v>0</v>
      </c>
    </row>
    <row r="30" spans="6:24" x14ac:dyDescent="0.25">
      <c r="F30" t="s">
        <v>8</v>
      </c>
      <c r="G30" s="1">
        <f t="shared" ref="G30:V30" si="25">IF(G$20&gt;=$I15, IF(G$20&lt;=$K15, $Q15, 0), IF($I15-G$20&gt;0, IF($I15-G$20&lt;7, $Q15*(7-$I15+G$20)/7, 0), 0))</f>
        <v>0</v>
      </c>
      <c r="H30" s="1">
        <f t="shared" si="25"/>
        <v>0</v>
      </c>
      <c r="I30" s="1">
        <f t="shared" si="25"/>
        <v>0</v>
      </c>
      <c r="J30" s="1">
        <f t="shared" si="25"/>
        <v>0</v>
      </c>
      <c r="K30" s="1">
        <f t="shared" si="25"/>
        <v>0</v>
      </c>
      <c r="L30" s="1">
        <f t="shared" si="25"/>
        <v>0</v>
      </c>
      <c r="M30" s="1">
        <f t="shared" si="25"/>
        <v>0</v>
      </c>
      <c r="N30" s="1">
        <f t="shared" si="25"/>
        <v>0</v>
      </c>
      <c r="O30" s="1">
        <f t="shared" si="25"/>
        <v>0</v>
      </c>
      <c r="P30" s="1">
        <f t="shared" si="25"/>
        <v>0</v>
      </c>
      <c r="Q30" s="1">
        <f t="shared" si="25"/>
        <v>0</v>
      </c>
      <c r="R30" s="1">
        <f t="shared" si="25"/>
        <v>0</v>
      </c>
      <c r="S30" s="1">
        <f t="shared" si="25"/>
        <v>0</v>
      </c>
      <c r="T30" s="1">
        <f t="shared" si="25"/>
        <v>0</v>
      </c>
      <c r="U30" s="1">
        <f t="shared" si="25"/>
        <v>0</v>
      </c>
      <c r="V30" s="1">
        <f t="shared" si="25"/>
        <v>0</v>
      </c>
      <c r="W30" s="1">
        <f t="shared" si="24"/>
        <v>0</v>
      </c>
      <c r="X30" s="1">
        <f t="shared" si="24"/>
        <v>0</v>
      </c>
    </row>
    <row r="31" spans="6:24" x14ac:dyDescent="0.25">
      <c r="F31" t="s">
        <v>7</v>
      </c>
      <c r="G31" s="1">
        <f t="shared" ref="G31:V31" si="26">IF(G$20&gt;=$I16, IF(G$20&lt;=$K16, $Q16, 0), IF($I16-G$20&gt;0, IF($I16-G$20&lt;7, $Q16*(7-$I16+G$20)/7, 0), 0))</f>
        <v>0</v>
      </c>
      <c r="H31" s="1">
        <f t="shared" si="26"/>
        <v>0</v>
      </c>
      <c r="I31" s="1">
        <f t="shared" si="26"/>
        <v>0</v>
      </c>
      <c r="J31" s="1">
        <f t="shared" si="26"/>
        <v>0</v>
      </c>
      <c r="K31" s="1">
        <f t="shared" si="26"/>
        <v>0</v>
      </c>
      <c r="L31" s="1">
        <f t="shared" si="26"/>
        <v>0</v>
      </c>
      <c r="M31" s="1">
        <f t="shared" si="26"/>
        <v>0</v>
      </c>
      <c r="N31" s="1">
        <f t="shared" si="26"/>
        <v>0</v>
      </c>
      <c r="O31" s="1">
        <f t="shared" si="26"/>
        <v>0</v>
      </c>
      <c r="P31" s="1">
        <f t="shared" si="26"/>
        <v>0</v>
      </c>
      <c r="Q31" s="1">
        <f t="shared" si="26"/>
        <v>0</v>
      </c>
      <c r="R31" s="1">
        <f t="shared" si="26"/>
        <v>0</v>
      </c>
      <c r="S31" s="1">
        <f t="shared" si="26"/>
        <v>0</v>
      </c>
      <c r="T31" s="1">
        <f t="shared" si="26"/>
        <v>0</v>
      </c>
      <c r="U31" s="1">
        <f t="shared" si="26"/>
        <v>0</v>
      </c>
      <c r="V31" s="1">
        <f t="shared" si="26"/>
        <v>0</v>
      </c>
      <c r="W31" s="1">
        <f t="shared" si="24"/>
        <v>0</v>
      </c>
      <c r="X31" s="1">
        <f t="shared" si="24"/>
        <v>0</v>
      </c>
    </row>
    <row r="32" spans="6:24" x14ac:dyDescent="0.25">
      <c r="G32" s="1"/>
      <c r="H32" s="1"/>
      <c r="I32" s="1"/>
      <c r="J32" s="1"/>
      <c r="K32" s="1"/>
      <c r="L32" s="1"/>
      <c r="M32" s="1"/>
      <c r="N32" s="1"/>
      <c r="O32" s="1"/>
      <c r="P32" s="1"/>
      <c r="Q32" s="1"/>
      <c r="R32" s="1"/>
      <c r="S32" s="1"/>
      <c r="T32" s="1"/>
      <c r="U32" s="1"/>
      <c r="V32" s="1"/>
      <c r="W32" s="1"/>
    </row>
    <row r="33" spans="6:24" x14ac:dyDescent="0.25">
      <c r="F33" t="s">
        <v>9</v>
      </c>
      <c r="G33" s="1">
        <f>ROUNDDOWN(SUM(G21:G31), 0)</f>
        <v>0</v>
      </c>
      <c r="H33" s="1">
        <f t="shared" ref="H33:X33" si="27">ROUNDDOWN(SUM(H21:H31), 0)</f>
        <v>0</v>
      </c>
      <c r="I33" s="1">
        <f t="shared" si="27"/>
        <v>0</v>
      </c>
      <c r="J33" s="1">
        <f t="shared" si="27"/>
        <v>0</v>
      </c>
      <c r="K33" s="1">
        <f t="shared" si="27"/>
        <v>0</v>
      </c>
      <c r="L33" s="1">
        <f t="shared" si="27"/>
        <v>0</v>
      </c>
      <c r="M33" s="1">
        <f t="shared" si="27"/>
        <v>0</v>
      </c>
      <c r="N33" s="1">
        <f t="shared" si="27"/>
        <v>0</v>
      </c>
      <c r="O33" s="1">
        <f t="shared" si="27"/>
        <v>0</v>
      </c>
      <c r="P33" s="1">
        <f t="shared" si="27"/>
        <v>0</v>
      </c>
      <c r="Q33" s="1">
        <f t="shared" si="27"/>
        <v>0</v>
      </c>
      <c r="R33" s="1">
        <f t="shared" si="27"/>
        <v>0</v>
      </c>
      <c r="S33" s="1">
        <f t="shared" si="27"/>
        <v>0</v>
      </c>
      <c r="T33" s="1">
        <f t="shared" si="27"/>
        <v>0</v>
      </c>
      <c r="U33" s="1">
        <f t="shared" si="27"/>
        <v>0</v>
      </c>
      <c r="V33" s="1">
        <f t="shared" si="27"/>
        <v>0</v>
      </c>
      <c r="W33" s="1">
        <f t="shared" si="27"/>
        <v>0</v>
      </c>
      <c r="X33" s="1">
        <f t="shared" si="27"/>
        <v>0</v>
      </c>
    </row>
    <row r="36" spans="6:24" s="7" customFormat="1" ht="36" customHeight="1" x14ac:dyDescent="0.25">
      <c r="F36" s="4" t="s">
        <v>12</v>
      </c>
      <c r="G36" s="26" t="str">
        <f>IF(G33&gt;=12, "Full Time", IF(G33&gt;=9, "3/4 Time", IF(G33&gt;=6.5, "1/2 Time","Less Than 1/2 Time")))</f>
        <v>Less Than 1/2 Time</v>
      </c>
      <c r="H36" s="26" t="str">
        <f t="shared" ref="H36:V36" si="28">IF(H33&gt;=12, "Full Time", IF(H33&gt;=9, "3/4 Time", IF(H33&gt;=6.5, "1/2 Time","Less Than 1/2 Time")))</f>
        <v>Less Than 1/2 Time</v>
      </c>
      <c r="I36" s="26" t="str">
        <f t="shared" si="28"/>
        <v>Less Than 1/2 Time</v>
      </c>
      <c r="J36" s="26" t="str">
        <f t="shared" si="28"/>
        <v>Less Than 1/2 Time</v>
      </c>
      <c r="K36" s="26" t="str">
        <f t="shared" si="28"/>
        <v>Less Than 1/2 Time</v>
      </c>
      <c r="L36" s="26" t="str">
        <f t="shared" si="28"/>
        <v>Less Than 1/2 Time</v>
      </c>
      <c r="M36" s="26" t="str">
        <f t="shared" si="28"/>
        <v>Less Than 1/2 Time</v>
      </c>
      <c r="N36" s="26" t="str">
        <f t="shared" si="28"/>
        <v>Less Than 1/2 Time</v>
      </c>
      <c r="O36" s="26" t="str">
        <f t="shared" si="28"/>
        <v>Less Than 1/2 Time</v>
      </c>
      <c r="P36" s="26" t="str">
        <f t="shared" si="28"/>
        <v>Less Than 1/2 Time</v>
      </c>
      <c r="Q36" s="26" t="str">
        <f t="shared" si="28"/>
        <v>Less Than 1/2 Time</v>
      </c>
      <c r="R36" s="26" t="str">
        <f t="shared" si="28"/>
        <v>Less Than 1/2 Time</v>
      </c>
      <c r="S36" s="26" t="str">
        <f t="shared" si="28"/>
        <v>Less Than 1/2 Time</v>
      </c>
      <c r="T36" s="26" t="str">
        <f t="shared" si="28"/>
        <v>Less Than 1/2 Time</v>
      </c>
      <c r="U36" s="26" t="str">
        <f t="shared" si="28"/>
        <v>Less Than 1/2 Time</v>
      </c>
      <c r="V36" s="26" t="str">
        <f t="shared" si="28"/>
        <v>Less Than 1/2 Time</v>
      </c>
      <c r="W36" s="26" t="str">
        <f t="shared" ref="W36:X36" si="29">IF(W33&gt;=12, "Full Time", IF(W33&gt;=9, "3/4 Time", IF(W33&gt;=6.5, "1/2 Time","Less Than 1/2 Time")))</f>
        <v>Less Than 1/2 Time</v>
      </c>
      <c r="X36" s="26" t="str">
        <f t="shared" si="29"/>
        <v>Less Than 1/2 Time</v>
      </c>
    </row>
    <row r="37" spans="6:24" ht="15" customHeight="1" x14ac:dyDescent="0.25">
      <c r="F37" s="4"/>
      <c r="G37" s="32" t="str">
        <f t="shared" ref="G37:V37" si="30">IF(G36="Less Than 1/2 Time", "No MHA", "Yes MHA, as listed above")</f>
        <v>No MHA</v>
      </c>
      <c r="H37" s="32" t="str">
        <f t="shared" si="30"/>
        <v>No MHA</v>
      </c>
      <c r="I37" s="32" t="str">
        <f t="shared" si="30"/>
        <v>No MHA</v>
      </c>
      <c r="J37" s="32" t="str">
        <f t="shared" si="30"/>
        <v>No MHA</v>
      </c>
      <c r="K37" s="32" t="str">
        <f t="shared" si="30"/>
        <v>No MHA</v>
      </c>
      <c r="L37" s="32" t="str">
        <f t="shared" si="30"/>
        <v>No MHA</v>
      </c>
      <c r="M37" s="32" t="str">
        <f t="shared" si="30"/>
        <v>No MHA</v>
      </c>
      <c r="N37" s="32" t="str">
        <f t="shared" si="30"/>
        <v>No MHA</v>
      </c>
      <c r="O37" s="32" t="str">
        <f t="shared" si="30"/>
        <v>No MHA</v>
      </c>
      <c r="P37" s="32" t="str">
        <f t="shared" si="30"/>
        <v>No MHA</v>
      </c>
      <c r="Q37" s="32" t="str">
        <f t="shared" si="30"/>
        <v>No MHA</v>
      </c>
      <c r="R37" s="32" t="str">
        <f t="shared" si="30"/>
        <v>No MHA</v>
      </c>
      <c r="S37" s="32" t="str">
        <f t="shared" si="30"/>
        <v>No MHA</v>
      </c>
      <c r="T37" s="32" t="str">
        <f t="shared" si="30"/>
        <v>No MHA</v>
      </c>
      <c r="U37" s="32" t="str">
        <f t="shared" si="30"/>
        <v>No MHA</v>
      </c>
      <c r="V37" s="32" t="str">
        <f t="shared" si="30"/>
        <v>No MHA</v>
      </c>
      <c r="W37" s="32" t="str">
        <f t="shared" ref="W37:X37" si="31">IF(W36="Less Than 1/2 Time", "No MHA", "Yes MHA, as listed above")</f>
        <v>No MHA</v>
      </c>
      <c r="X37" s="32" t="str">
        <f t="shared" si="31"/>
        <v>No MHA</v>
      </c>
    </row>
    <row r="38" spans="6:24" ht="15" customHeight="1" x14ac:dyDescent="0.25">
      <c r="F38" s="5" t="s">
        <v>11</v>
      </c>
      <c r="G38" s="32"/>
      <c r="H38" s="32"/>
      <c r="I38" s="32"/>
      <c r="J38" s="32"/>
      <c r="K38" s="32"/>
      <c r="L38" s="32"/>
      <c r="M38" s="32"/>
      <c r="N38" s="32"/>
      <c r="O38" s="32"/>
      <c r="P38" s="32"/>
      <c r="Q38" s="32"/>
      <c r="R38" s="32"/>
      <c r="S38" s="32"/>
      <c r="T38" s="32"/>
      <c r="U38" s="32"/>
      <c r="V38" s="32"/>
      <c r="W38" s="32"/>
      <c r="X38" s="32"/>
    </row>
    <row r="39" spans="6:24" x14ac:dyDescent="0.25">
      <c r="F39" s="5"/>
      <c r="G39" s="32"/>
      <c r="H39" s="32"/>
      <c r="I39" s="32"/>
      <c r="J39" s="32"/>
      <c r="K39" s="32"/>
      <c r="L39" s="32"/>
      <c r="M39" s="32"/>
      <c r="N39" s="32"/>
      <c r="O39" s="32"/>
      <c r="P39" s="32"/>
      <c r="Q39" s="32"/>
      <c r="R39" s="32"/>
      <c r="S39" s="32"/>
      <c r="T39" s="32"/>
      <c r="U39" s="32"/>
      <c r="V39" s="32"/>
      <c r="W39" s="32"/>
      <c r="X39" s="32"/>
    </row>
    <row r="40" spans="6:24" s="7" customFormat="1" ht="41.85" customHeight="1" x14ac:dyDescent="0.25">
      <c r="F40" s="4" t="s">
        <v>13</v>
      </c>
      <c r="G40" s="26" t="str">
        <f>IF(G33&gt;=9, "Full Time", IF(G33&gt;=6.75, "3/4 Time", IF(G33&gt;=4.6, "1/2 Time", "Less Than 1/2 Time")))</f>
        <v>Less Than 1/2 Time</v>
      </c>
      <c r="H40" s="26" t="str">
        <f t="shared" ref="H40:U40" si="32">IF(H33&gt;=9, "Full Time", IF(H33&gt;=6.75, "3/4 Time", IF(H33&gt;=4.6, "1/2 Time", "Less Than 1/2 Time")))</f>
        <v>Less Than 1/2 Time</v>
      </c>
      <c r="I40" s="26" t="str">
        <f t="shared" si="32"/>
        <v>Less Than 1/2 Time</v>
      </c>
      <c r="J40" s="26" t="str">
        <f t="shared" si="32"/>
        <v>Less Than 1/2 Time</v>
      </c>
      <c r="K40" s="26" t="str">
        <f t="shared" si="32"/>
        <v>Less Than 1/2 Time</v>
      </c>
      <c r="L40" s="26" t="str">
        <f t="shared" si="32"/>
        <v>Less Than 1/2 Time</v>
      </c>
      <c r="M40" s="26" t="str">
        <f t="shared" si="32"/>
        <v>Less Than 1/2 Time</v>
      </c>
      <c r="N40" s="26" t="str">
        <f t="shared" si="32"/>
        <v>Less Than 1/2 Time</v>
      </c>
      <c r="O40" s="26" t="str">
        <f t="shared" si="32"/>
        <v>Less Than 1/2 Time</v>
      </c>
      <c r="P40" s="26" t="str">
        <f t="shared" si="32"/>
        <v>Less Than 1/2 Time</v>
      </c>
      <c r="Q40" s="26" t="str">
        <f t="shared" si="32"/>
        <v>Less Than 1/2 Time</v>
      </c>
      <c r="R40" s="26" t="str">
        <f t="shared" si="32"/>
        <v>Less Than 1/2 Time</v>
      </c>
      <c r="S40" s="26" t="str">
        <f t="shared" si="32"/>
        <v>Less Than 1/2 Time</v>
      </c>
      <c r="T40" s="26" t="str">
        <f t="shared" si="32"/>
        <v>Less Than 1/2 Time</v>
      </c>
      <c r="U40" s="26" t="str">
        <f t="shared" si="32"/>
        <v>Less Than 1/2 Time</v>
      </c>
      <c r="V40" s="26" t="str">
        <f>IF(V33&gt;=9, "Full Time", IF(V33&gt;=6.75, "3/4 Time", IF(V33&gt;=4.6, "1/2 Time", "Less Than 1/2 Time")))</f>
        <v>Less Than 1/2 Time</v>
      </c>
      <c r="W40" s="26" t="str">
        <f t="shared" ref="W40:X40" si="33">IF(W33&gt;=9, "Full Time", IF(W33&gt;=6.75, "3/4 Time", IF(W33&gt;=4.6, "1/2 Time", "Less Than 1/2 Time")))</f>
        <v>Less Than 1/2 Time</v>
      </c>
      <c r="X40" s="26" t="str">
        <f t="shared" si="33"/>
        <v>Less Than 1/2 Time</v>
      </c>
    </row>
    <row r="41" spans="6:24" ht="15" customHeight="1" x14ac:dyDescent="0.25">
      <c r="F41" s="4"/>
      <c r="G41" s="32" t="str">
        <f t="shared" ref="G41:V41" si="34">IF(G40="Less Than 1/2 Time", "No MHA", "Yes MHA, as listed above")</f>
        <v>No MHA</v>
      </c>
      <c r="H41" s="32" t="str">
        <f t="shared" si="34"/>
        <v>No MHA</v>
      </c>
      <c r="I41" s="32" t="str">
        <f t="shared" si="34"/>
        <v>No MHA</v>
      </c>
      <c r="J41" s="32" t="str">
        <f t="shared" si="34"/>
        <v>No MHA</v>
      </c>
      <c r="K41" s="32" t="str">
        <f t="shared" si="34"/>
        <v>No MHA</v>
      </c>
      <c r="L41" s="32" t="str">
        <f t="shared" si="34"/>
        <v>No MHA</v>
      </c>
      <c r="M41" s="32" t="str">
        <f t="shared" si="34"/>
        <v>No MHA</v>
      </c>
      <c r="N41" s="32" t="str">
        <f t="shared" si="34"/>
        <v>No MHA</v>
      </c>
      <c r="O41" s="32" t="str">
        <f t="shared" si="34"/>
        <v>No MHA</v>
      </c>
      <c r="P41" s="32" t="str">
        <f t="shared" si="34"/>
        <v>No MHA</v>
      </c>
      <c r="Q41" s="32" t="str">
        <f t="shared" si="34"/>
        <v>No MHA</v>
      </c>
      <c r="R41" s="32" t="str">
        <f t="shared" si="34"/>
        <v>No MHA</v>
      </c>
      <c r="S41" s="32" t="str">
        <f t="shared" si="34"/>
        <v>No MHA</v>
      </c>
      <c r="T41" s="32" t="str">
        <f t="shared" si="34"/>
        <v>No MHA</v>
      </c>
      <c r="U41" s="32" t="str">
        <f t="shared" si="34"/>
        <v>No MHA</v>
      </c>
      <c r="V41" s="32" t="str">
        <f t="shared" si="34"/>
        <v>No MHA</v>
      </c>
      <c r="W41" s="32" t="str">
        <f t="shared" ref="W41:X41" si="35">IF(W40="Less Than 1/2 Time", "No MHA", "Yes MHA, as listed above")</f>
        <v>No MHA</v>
      </c>
      <c r="X41" s="32" t="str">
        <f t="shared" si="35"/>
        <v>No MHA</v>
      </c>
    </row>
    <row r="42" spans="6:24" ht="15" customHeight="1" x14ac:dyDescent="0.25">
      <c r="F42" s="5" t="s">
        <v>11</v>
      </c>
      <c r="G42" s="32"/>
      <c r="H42" s="32"/>
      <c r="I42" s="32"/>
      <c r="J42" s="32"/>
      <c r="K42" s="32"/>
      <c r="L42" s="32"/>
      <c r="M42" s="32"/>
      <c r="N42" s="32"/>
      <c r="O42" s="32"/>
      <c r="P42" s="32"/>
      <c r="Q42" s="32"/>
      <c r="R42" s="32"/>
      <c r="S42" s="32"/>
      <c r="T42" s="32"/>
      <c r="U42" s="32"/>
      <c r="V42" s="32"/>
      <c r="W42" s="32"/>
      <c r="X42" s="32"/>
    </row>
    <row r="43" spans="6:24" x14ac:dyDescent="0.25">
      <c r="G43" s="32"/>
      <c r="H43" s="32"/>
      <c r="I43" s="32"/>
      <c r="J43" s="32"/>
      <c r="K43" s="32"/>
      <c r="L43" s="32"/>
      <c r="M43" s="32"/>
      <c r="N43" s="32"/>
      <c r="O43" s="32"/>
      <c r="P43" s="32"/>
      <c r="Q43" s="32"/>
      <c r="R43" s="32"/>
      <c r="S43" s="32"/>
      <c r="T43" s="32"/>
      <c r="U43" s="32"/>
      <c r="V43" s="32"/>
      <c r="W43" s="32"/>
      <c r="X43" s="32"/>
    </row>
    <row r="44" spans="6:24" x14ac:dyDescent="0.25">
      <c r="F44" s="37" t="s">
        <v>62</v>
      </c>
      <c r="G44" s="37"/>
      <c r="H44" s="37"/>
      <c r="I44" s="37"/>
      <c r="J44" s="37"/>
      <c r="K44" s="37"/>
    </row>
    <row r="45" spans="6:24" x14ac:dyDescent="0.25">
      <c r="F45" s="37"/>
      <c r="G45" s="37"/>
      <c r="H45" s="37"/>
      <c r="I45" s="37"/>
      <c r="J45" s="37"/>
      <c r="K45" s="37"/>
    </row>
    <row r="46" spans="6:24" x14ac:dyDescent="0.25">
      <c r="F46" s="37"/>
      <c r="G46" s="37"/>
      <c r="H46" s="37"/>
      <c r="I46" s="37"/>
      <c r="J46" s="37"/>
      <c r="K46" s="37"/>
    </row>
    <row r="47" spans="6:24" x14ac:dyDescent="0.25">
      <c r="F47" s="37"/>
      <c r="G47" s="37"/>
      <c r="H47" s="37"/>
      <c r="I47" s="37"/>
      <c r="J47" s="37"/>
      <c r="K47" s="37"/>
    </row>
    <row r="48" spans="6:24" x14ac:dyDescent="0.25">
      <c r="F48" s="37"/>
      <c r="G48" s="37"/>
      <c r="H48" s="37"/>
      <c r="I48" s="37"/>
      <c r="J48" s="37"/>
      <c r="K48" s="37"/>
    </row>
    <row r="49" spans="6:11" x14ac:dyDescent="0.25">
      <c r="F49" s="37"/>
      <c r="G49" s="37"/>
      <c r="H49" s="37"/>
      <c r="I49" s="37"/>
      <c r="J49" s="37"/>
      <c r="K49" s="37"/>
    </row>
    <row r="50" spans="6:11" x14ac:dyDescent="0.25">
      <c r="F50" s="37"/>
      <c r="G50" s="37"/>
      <c r="H50" s="37"/>
      <c r="I50" s="37"/>
      <c r="J50" s="37"/>
      <c r="K50" s="37"/>
    </row>
    <row r="51" spans="6:11" ht="2.65" customHeight="1" thickBot="1" x14ac:dyDescent="0.3">
      <c r="F51" s="37"/>
      <c r="G51" s="37"/>
      <c r="H51" s="37"/>
      <c r="I51" s="37"/>
      <c r="J51" s="37"/>
      <c r="K51" s="37"/>
    </row>
    <row r="52" spans="6:11" ht="6.6" hidden="1" customHeight="1" x14ac:dyDescent="0.25">
      <c r="F52" s="37"/>
      <c r="G52" s="37"/>
      <c r="H52" s="37"/>
      <c r="I52" s="37"/>
      <c r="J52" s="37"/>
      <c r="K52" s="37"/>
    </row>
    <row r="53" spans="6:11" hidden="1" x14ac:dyDescent="0.25">
      <c r="F53" s="37"/>
      <c r="G53" s="37"/>
      <c r="H53" s="37"/>
      <c r="I53" s="37"/>
      <c r="J53" s="37"/>
      <c r="K53" s="37"/>
    </row>
    <row r="54" spans="6:11" hidden="1" x14ac:dyDescent="0.25">
      <c r="F54" s="37"/>
      <c r="G54" s="37"/>
      <c r="H54" s="37"/>
      <c r="I54" s="37"/>
      <c r="J54" s="37"/>
      <c r="K54" s="37"/>
    </row>
    <row r="55" spans="6:11" hidden="1" x14ac:dyDescent="0.25">
      <c r="F55" s="37"/>
      <c r="G55" s="37"/>
      <c r="H55" s="37"/>
      <c r="I55" s="37"/>
      <c r="J55" s="37"/>
      <c r="K55" s="37"/>
    </row>
    <row r="56" spans="6:11" hidden="1" x14ac:dyDescent="0.25">
      <c r="F56" s="37"/>
      <c r="G56" s="37"/>
      <c r="H56" s="37"/>
      <c r="I56" s="37"/>
      <c r="J56" s="37"/>
      <c r="K56" s="37"/>
    </row>
    <row r="57" spans="6:11" hidden="1" x14ac:dyDescent="0.25">
      <c r="F57" s="37"/>
      <c r="G57" s="37"/>
      <c r="H57" s="37"/>
      <c r="I57" s="37"/>
      <c r="J57" s="37"/>
      <c r="K57" s="37"/>
    </row>
    <row r="58" spans="6:11" ht="24.95" customHeight="1" x14ac:dyDescent="0.25">
      <c r="F58" s="35" t="s">
        <v>65</v>
      </c>
      <c r="G58" s="36"/>
      <c r="H58" s="36"/>
      <c r="I58" s="36"/>
      <c r="J58" s="36"/>
      <c r="K58" s="36"/>
    </row>
    <row r="62" spans="6:11" ht="14.45" customHeight="1" x14ac:dyDescent="0.25"/>
  </sheetData>
  <sheetProtection selectLockedCells="1"/>
  <protectedRanges>
    <protectedRange sqref="I14:I16 K14:K16 O14:O16 M14:M16" name="Range1"/>
  </protectedRanges>
  <mergeCells count="40">
    <mergeCell ref="V41:V43"/>
    <mergeCell ref="G37:G39"/>
    <mergeCell ref="H37:H39"/>
    <mergeCell ref="I37:I39"/>
    <mergeCell ref="J37:J39"/>
    <mergeCell ref="K37:K39"/>
    <mergeCell ref="L37:L39"/>
    <mergeCell ref="M37:M39"/>
    <mergeCell ref="N37:N39"/>
    <mergeCell ref="O37:O39"/>
    <mergeCell ref="P37:P39"/>
    <mergeCell ref="Q37:Q39"/>
    <mergeCell ref="R37:R39"/>
    <mergeCell ref="S37:S39"/>
    <mergeCell ref="P41:P43"/>
    <mergeCell ref="O41:O43"/>
    <mergeCell ref="U41:U43"/>
    <mergeCell ref="F58:K58"/>
    <mergeCell ref="F44:K57"/>
    <mergeCell ref="G41:G43"/>
    <mergeCell ref="H41:H43"/>
    <mergeCell ref="I41:I43"/>
    <mergeCell ref="J41:J43"/>
    <mergeCell ref="K41:K43"/>
    <mergeCell ref="X37:X39"/>
    <mergeCell ref="X41:X43"/>
    <mergeCell ref="W41:W43"/>
    <mergeCell ref="G19:X19"/>
    <mergeCell ref="F2:Q3"/>
    <mergeCell ref="T37:T39"/>
    <mergeCell ref="U37:U39"/>
    <mergeCell ref="V37:V39"/>
    <mergeCell ref="W37:W39"/>
    <mergeCell ref="Q41:Q43"/>
    <mergeCell ref="R41:R43"/>
    <mergeCell ref="S41:S43"/>
    <mergeCell ref="T41:T43"/>
    <mergeCell ref="L41:L43"/>
    <mergeCell ref="M41:M43"/>
    <mergeCell ref="N41:N4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
  <sheetViews>
    <sheetView workbookViewId="0">
      <selection activeCell="A4" sqref="A4:A5"/>
    </sheetView>
  </sheetViews>
  <sheetFormatPr defaultRowHeight="15" x14ac:dyDescent="0.25"/>
  <cols>
    <col min="1" max="1" width="19.28515625" bestFit="1" customWidth="1"/>
    <col min="3" max="3" width="15.140625" bestFit="1" customWidth="1"/>
    <col min="4" max="4" width="8" bestFit="1" customWidth="1"/>
    <col min="5" max="5" width="18.85546875" bestFit="1" customWidth="1"/>
    <col min="6" max="6" width="14.85546875" style="20" bestFit="1" customWidth="1"/>
    <col min="7" max="7" width="17.7109375" style="20" bestFit="1" customWidth="1"/>
    <col min="8" max="8" width="18.140625" style="20" customWidth="1"/>
  </cols>
  <sheetData>
    <row r="1" spans="1:8" x14ac:dyDescent="0.25">
      <c r="A1" s="52" t="s">
        <v>16</v>
      </c>
      <c r="B1" s="53"/>
      <c r="C1" s="53"/>
      <c r="D1" s="53"/>
      <c r="E1" s="54"/>
    </row>
    <row r="2" spans="1:8" ht="24" x14ac:dyDescent="0.25">
      <c r="A2" s="58" t="s">
        <v>17</v>
      </c>
      <c r="B2" s="58" t="s">
        <v>18</v>
      </c>
      <c r="C2" s="58" t="s">
        <v>19</v>
      </c>
      <c r="D2" s="11" t="s">
        <v>20</v>
      </c>
      <c r="E2" s="60" t="s">
        <v>22</v>
      </c>
      <c r="F2" s="50" t="s">
        <v>23</v>
      </c>
      <c r="G2" s="50" t="s">
        <v>60</v>
      </c>
      <c r="H2" s="50" t="s">
        <v>61</v>
      </c>
    </row>
    <row r="3" spans="1:8" ht="24.75" thickBot="1" x14ac:dyDescent="0.3">
      <c r="A3" s="59"/>
      <c r="B3" s="59"/>
      <c r="C3" s="59"/>
      <c r="D3" s="19" t="s">
        <v>21</v>
      </c>
      <c r="E3" s="61"/>
      <c r="F3" s="51"/>
      <c r="G3" s="51"/>
      <c r="H3" s="51"/>
    </row>
    <row r="4" spans="1:8" ht="20.100000000000001" customHeight="1" x14ac:dyDescent="0.25">
      <c r="A4" s="62" t="s">
        <v>0</v>
      </c>
      <c r="B4" s="48" t="s">
        <v>24</v>
      </c>
      <c r="C4" s="14" t="s">
        <v>25</v>
      </c>
      <c r="D4" s="48" t="s">
        <v>27</v>
      </c>
      <c r="E4" s="48"/>
      <c r="F4" s="64">
        <v>43249</v>
      </c>
      <c r="G4" s="40" t="s">
        <v>57</v>
      </c>
      <c r="H4" s="40" t="s">
        <v>54</v>
      </c>
    </row>
    <row r="5" spans="1:8" ht="20.100000000000001" customHeight="1" thickBot="1" x14ac:dyDescent="0.3">
      <c r="A5" s="63"/>
      <c r="B5" s="49"/>
      <c r="C5" s="13" t="s">
        <v>26</v>
      </c>
      <c r="D5" s="49"/>
      <c r="E5" s="49"/>
      <c r="F5" s="65"/>
      <c r="G5" s="41"/>
      <c r="H5" s="41"/>
    </row>
    <row r="6" spans="1:8" ht="20.100000000000001" customHeight="1" x14ac:dyDescent="0.25">
      <c r="A6" s="66" t="s">
        <v>28</v>
      </c>
      <c r="B6" s="42" t="s">
        <v>29</v>
      </c>
      <c r="C6" s="16" t="s">
        <v>30</v>
      </c>
      <c r="D6" s="42" t="s">
        <v>32</v>
      </c>
      <c r="E6" s="42" t="s">
        <v>33</v>
      </c>
      <c r="F6" s="46">
        <v>43283</v>
      </c>
      <c r="G6" s="38" t="s">
        <v>66</v>
      </c>
      <c r="H6" s="38" t="s">
        <v>56</v>
      </c>
    </row>
    <row r="7" spans="1:8" ht="20.100000000000001" customHeight="1" thickBot="1" x14ac:dyDescent="0.3">
      <c r="A7" s="59"/>
      <c r="B7" s="55"/>
      <c r="C7" s="15" t="s">
        <v>31</v>
      </c>
      <c r="D7" s="55"/>
      <c r="E7" s="55"/>
      <c r="F7" s="57"/>
      <c r="G7" s="39"/>
      <c r="H7" s="39"/>
    </row>
    <row r="8" spans="1:8" ht="20.100000000000001" customHeight="1" x14ac:dyDescent="0.25">
      <c r="A8" s="12" t="s">
        <v>34</v>
      </c>
      <c r="B8" s="48" t="s">
        <v>36</v>
      </c>
      <c r="C8" s="14" t="s">
        <v>30</v>
      </c>
      <c r="D8" s="67" t="s">
        <v>38</v>
      </c>
      <c r="E8" s="22" t="s">
        <v>33</v>
      </c>
      <c r="F8" s="64">
        <v>43290</v>
      </c>
      <c r="G8" s="40" t="s">
        <v>58</v>
      </c>
      <c r="H8" s="40" t="s">
        <v>55</v>
      </c>
    </row>
    <row r="9" spans="1:8" ht="20.100000000000001" customHeight="1" thickBot="1" x14ac:dyDescent="0.3">
      <c r="A9" s="17" t="s">
        <v>35</v>
      </c>
      <c r="B9" s="49"/>
      <c r="C9" s="13" t="s">
        <v>37</v>
      </c>
      <c r="D9" s="68"/>
      <c r="E9" s="13" t="s">
        <v>39</v>
      </c>
      <c r="F9" s="65"/>
      <c r="G9" s="41"/>
      <c r="H9" s="41"/>
    </row>
    <row r="10" spans="1:8" ht="20.100000000000001" customHeight="1" x14ac:dyDescent="0.25">
      <c r="A10" s="18" t="s">
        <v>40</v>
      </c>
      <c r="B10" s="42" t="s">
        <v>29</v>
      </c>
      <c r="C10" s="16" t="s">
        <v>42</v>
      </c>
      <c r="D10" s="44" t="s">
        <v>44</v>
      </c>
      <c r="E10" s="42"/>
      <c r="F10" s="46">
        <v>43325</v>
      </c>
      <c r="G10" s="38" t="s">
        <v>66</v>
      </c>
      <c r="H10" s="38" t="s">
        <v>56</v>
      </c>
    </row>
    <row r="11" spans="1:8" ht="20.100000000000001" customHeight="1" thickBot="1" x14ac:dyDescent="0.3">
      <c r="A11" s="11" t="s">
        <v>41</v>
      </c>
      <c r="B11" s="55"/>
      <c r="C11" s="15" t="s">
        <v>43</v>
      </c>
      <c r="D11" s="56"/>
      <c r="E11" s="55"/>
      <c r="F11" s="57"/>
      <c r="G11" s="39"/>
      <c r="H11" s="39"/>
    </row>
    <row r="12" spans="1:8" ht="20.100000000000001" customHeight="1" x14ac:dyDescent="0.25">
      <c r="A12" s="12" t="s">
        <v>34</v>
      </c>
      <c r="B12" s="48" t="s">
        <v>36</v>
      </c>
      <c r="C12" s="14" t="s">
        <v>42</v>
      </c>
      <c r="D12" s="48" t="s">
        <v>47</v>
      </c>
      <c r="E12" s="48"/>
      <c r="F12" s="64">
        <v>43332</v>
      </c>
      <c r="G12" s="40" t="s">
        <v>58</v>
      </c>
      <c r="H12" s="40" t="s">
        <v>55</v>
      </c>
    </row>
    <row r="13" spans="1:8" ht="20.100000000000001" customHeight="1" thickBot="1" x14ac:dyDescent="0.3">
      <c r="A13" s="17" t="s">
        <v>45</v>
      </c>
      <c r="B13" s="49"/>
      <c r="C13" s="13" t="s">
        <v>46</v>
      </c>
      <c r="D13" s="49"/>
      <c r="E13" s="49"/>
      <c r="F13" s="65"/>
      <c r="G13" s="41"/>
      <c r="H13" s="41"/>
    </row>
    <row r="14" spans="1:8" ht="20.100000000000001" customHeight="1" x14ac:dyDescent="0.25">
      <c r="A14" s="18" t="s">
        <v>48</v>
      </c>
      <c r="B14" s="42" t="s">
        <v>50</v>
      </c>
      <c r="C14" s="42" t="s">
        <v>51</v>
      </c>
      <c r="D14" s="44" t="s">
        <v>52</v>
      </c>
      <c r="E14" s="42" t="s">
        <v>53</v>
      </c>
      <c r="F14" s="46">
        <v>43339</v>
      </c>
      <c r="G14" s="38" t="s">
        <v>59</v>
      </c>
      <c r="H14" s="38" t="s">
        <v>59</v>
      </c>
    </row>
    <row r="15" spans="1:8" ht="58.35" customHeight="1" thickBot="1" x14ac:dyDescent="0.3">
      <c r="A15" s="21" t="s">
        <v>49</v>
      </c>
      <c r="B15" s="43"/>
      <c r="C15" s="43"/>
      <c r="D15" s="45"/>
      <c r="E15" s="43"/>
      <c r="F15" s="47"/>
      <c r="G15" s="39"/>
      <c r="H15" s="39"/>
    </row>
    <row r="16" spans="1:8" ht="24.2" customHeight="1" x14ac:dyDescent="0.25">
      <c r="A16" s="35" t="s">
        <v>63</v>
      </c>
      <c r="B16" s="36"/>
      <c r="C16" s="36"/>
      <c r="D16" s="36"/>
      <c r="E16" s="36"/>
      <c r="F16" s="36"/>
      <c r="G16" s="23"/>
      <c r="H16" s="23"/>
    </row>
  </sheetData>
  <mergeCells count="47">
    <mergeCell ref="E12:E13"/>
    <mergeCell ref="F12:F13"/>
    <mergeCell ref="A6:A7"/>
    <mergeCell ref="B6:B7"/>
    <mergeCell ref="D6:D7"/>
    <mergeCell ref="E6:E7"/>
    <mergeCell ref="F6:F7"/>
    <mergeCell ref="B8:B9"/>
    <mergeCell ref="D8:D9"/>
    <mergeCell ref="F8:F9"/>
    <mergeCell ref="A1:E1"/>
    <mergeCell ref="B10:B11"/>
    <mergeCell ref="D10:D11"/>
    <mergeCell ref="E10:E11"/>
    <mergeCell ref="F10:F11"/>
    <mergeCell ref="A2:A3"/>
    <mergeCell ref="B2:B3"/>
    <mergeCell ref="C2:C3"/>
    <mergeCell ref="E2:E3"/>
    <mergeCell ref="F2:F3"/>
    <mergeCell ref="A4:A5"/>
    <mergeCell ref="B4:B5"/>
    <mergeCell ref="D4:D5"/>
    <mergeCell ref="E4:E5"/>
    <mergeCell ref="F4:F5"/>
    <mergeCell ref="G2:G3"/>
    <mergeCell ref="H2:H3"/>
    <mergeCell ref="G4:G5"/>
    <mergeCell ref="G6:G7"/>
    <mergeCell ref="G8:G9"/>
    <mergeCell ref="H4:H5"/>
    <mergeCell ref="A16:F16"/>
    <mergeCell ref="H6:H7"/>
    <mergeCell ref="H8:H9"/>
    <mergeCell ref="H10:H11"/>
    <mergeCell ref="H12:H13"/>
    <mergeCell ref="G14:G15"/>
    <mergeCell ref="H14:H15"/>
    <mergeCell ref="G10:G11"/>
    <mergeCell ref="G12:G13"/>
    <mergeCell ref="B14:B15"/>
    <mergeCell ref="C14:C15"/>
    <mergeCell ref="D14:D15"/>
    <mergeCell ref="E14:E15"/>
    <mergeCell ref="F14:F15"/>
    <mergeCell ref="B12:B13"/>
    <mergeCell ref="D12:D1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VAMP - Rate of Pursuit Calc</vt:lpstr>
      <vt:lpstr>Credits for FT rate</vt:lpstr>
      <vt:lpstr>'VAMP - Rate of Pursuit Calc'!Print_Area</vt:lpstr>
    </vt:vector>
  </TitlesOfParts>
  <Company>University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Passmore, R H</cp:lastModifiedBy>
  <cp:lastPrinted>2018-03-28T13:18:47Z</cp:lastPrinted>
  <dcterms:created xsi:type="dcterms:W3CDTF">2016-02-26T13:28:30Z</dcterms:created>
  <dcterms:modified xsi:type="dcterms:W3CDTF">2024-03-19T17:40:40Z</dcterms:modified>
</cp:coreProperties>
</file>